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1" sheetId="692" r:id="rId4"/>
    <sheet name="7empregoINE1" sheetId="693" r:id="rId5"/>
    <sheet name="8desemprego_INE1" sheetId="694" r:id="rId6"/>
    <sheet name="9lay_off" sheetId="487" r:id="rId7"/>
    <sheet name="10desemprego_IEFP" sheetId="497" r:id="rId8"/>
    <sheet name="11desemprego_IEFP" sheetId="498" r:id="rId9"/>
    <sheet name="12fp_bs" sheetId="656" r:id="rId10"/>
    <sheet name="13empresarial" sheetId="695" r:id="rId11"/>
    <sheet name="14ganhos" sheetId="458" r:id="rId12"/>
    <sheet name="15salários" sheetId="502" r:id="rId13"/>
    <sheet name="16irct" sheetId="491" r:id="rId14"/>
    <sheet name="17acidentes" sheetId="696"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'13empresarial'!$A$1:$Y$60</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'17acidentes'!$A$1:$M$71</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1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42" i="694" l="1"/>
  <c r="L42" i="694"/>
  <c r="J42" i="694"/>
  <c r="H42" i="694"/>
  <c r="F42" i="694"/>
  <c r="J55" i="693"/>
  <c r="F55" i="693"/>
  <c r="H54" i="693"/>
  <c r="L52" i="693"/>
  <c r="H52" i="693"/>
  <c r="N49" i="693"/>
  <c r="J49" i="693"/>
  <c r="F49" i="693"/>
  <c r="L48" i="693"/>
  <c r="H48" i="693"/>
  <c r="L46" i="693"/>
  <c r="H46" i="693"/>
  <c r="N45" i="693"/>
  <c r="L45" i="693"/>
  <c r="J45" i="693"/>
  <c r="H45" i="693"/>
  <c r="F45" i="693"/>
  <c r="N35" i="692"/>
  <c r="L35" i="692"/>
  <c r="J35" i="692"/>
  <c r="H35" i="692"/>
  <c r="F35" i="692"/>
  <c r="L54" i="693" l="1"/>
  <c r="F47" i="693"/>
  <c r="J47" i="693"/>
  <c r="N47" i="693"/>
  <c r="H50" i="693"/>
  <c r="L50" i="693"/>
  <c r="F51" i="693"/>
  <c r="J51" i="693"/>
  <c r="N51" i="693"/>
  <c r="F53" i="693"/>
  <c r="J53" i="693"/>
  <c r="N53" i="693"/>
  <c r="F36" i="692"/>
  <c r="J36" i="692"/>
  <c r="N36" i="692"/>
  <c r="F38" i="692"/>
  <c r="J38" i="692"/>
  <c r="N38" i="692"/>
  <c r="H39" i="692"/>
  <c r="L39" i="692"/>
  <c r="H41" i="692"/>
  <c r="J48" i="692"/>
  <c r="N48" i="692"/>
  <c r="H51" i="692"/>
  <c r="L51" i="692"/>
  <c r="F54" i="692"/>
  <c r="J54" i="692"/>
  <c r="N54" i="692"/>
  <c r="E36" i="693"/>
  <c r="I36" i="693"/>
  <c r="M36" i="693"/>
  <c r="F46" i="693"/>
  <c r="J46" i="693"/>
  <c r="N46" i="693"/>
  <c r="H47" i="693"/>
  <c r="L47" i="693"/>
  <c r="F48" i="693"/>
  <c r="J48" i="693"/>
  <c r="N48" i="693"/>
  <c r="H49" i="693"/>
  <c r="L49" i="693"/>
  <c r="F50" i="693"/>
  <c r="J50" i="693"/>
  <c r="N50" i="693"/>
  <c r="H51" i="693"/>
  <c r="L51" i="693"/>
  <c r="F52" i="693"/>
  <c r="J52" i="693"/>
  <c r="N52" i="693"/>
  <c r="H53" i="693"/>
  <c r="L53" i="693"/>
  <c r="F54" i="693"/>
  <c r="J54" i="693"/>
  <c r="N54" i="693"/>
  <c r="H55" i="693"/>
  <c r="N55" i="693"/>
  <c r="H56" i="693"/>
  <c r="L56" i="693"/>
  <c r="F57" i="693"/>
  <c r="J57" i="693"/>
  <c r="N57" i="693"/>
  <c r="H58" i="693"/>
  <c r="L58" i="693"/>
  <c r="F61" i="693"/>
  <c r="J61" i="693"/>
  <c r="N61" i="693"/>
  <c r="E21" i="694"/>
  <c r="I21" i="694"/>
  <c r="M21" i="694"/>
  <c r="G21" i="694"/>
  <c r="K21" i="694"/>
  <c r="F43" i="694"/>
  <c r="J43" i="694"/>
  <c r="N43" i="694"/>
  <c r="F45" i="694"/>
  <c r="J45" i="694"/>
  <c r="N45" i="694"/>
  <c r="H46" i="694"/>
  <c r="L46" i="694"/>
  <c r="F49" i="694"/>
  <c r="J49" i="694"/>
  <c r="N49" i="694"/>
  <c r="H52" i="694"/>
  <c r="L52" i="694"/>
  <c r="F55" i="694"/>
  <c r="J55" i="694"/>
  <c r="N55" i="694"/>
  <c r="F51" i="694"/>
  <c r="J51" i="694"/>
  <c r="N51" i="694"/>
  <c r="H60" i="693"/>
  <c r="L60" i="693"/>
  <c r="L37" i="692"/>
  <c r="F40" i="692"/>
  <c r="J40" i="692"/>
  <c r="H36" i="692"/>
  <c r="L36" i="692"/>
  <c r="F37" i="692"/>
  <c r="J37" i="692"/>
  <c r="N37" i="692"/>
  <c r="H38" i="692"/>
  <c r="L38" i="692"/>
  <c r="F39" i="692"/>
  <c r="J39" i="692"/>
  <c r="N39" i="692"/>
  <c r="H40" i="692"/>
  <c r="L40" i="692"/>
  <c r="F41" i="692"/>
  <c r="L42" i="692"/>
  <c r="F45" i="692"/>
  <c r="J45" i="692"/>
  <c r="N45" i="692"/>
  <c r="H48" i="692"/>
  <c r="L48" i="692"/>
  <c r="J49" i="692"/>
  <c r="N49" i="692"/>
  <c r="F51" i="692"/>
  <c r="J51" i="692"/>
  <c r="N51" i="692"/>
  <c r="H52" i="692"/>
  <c r="L52" i="692"/>
  <c r="H54" i="692"/>
  <c r="L54" i="692"/>
  <c r="F55" i="692"/>
  <c r="J55" i="692"/>
  <c r="N55" i="692"/>
  <c r="G36" i="693"/>
  <c r="K36" i="693"/>
  <c r="G37" i="693"/>
  <c r="K37" i="693"/>
  <c r="E37" i="693"/>
  <c r="I37" i="693"/>
  <c r="M37" i="693"/>
  <c r="E38" i="693"/>
  <c r="I38" i="693"/>
  <c r="M38" i="693"/>
  <c r="G38" i="693"/>
  <c r="K38" i="693"/>
  <c r="L55" i="693"/>
  <c r="F56" i="693"/>
  <c r="J56" i="693"/>
  <c r="N56" i="693"/>
  <c r="H57" i="693"/>
  <c r="L57" i="693"/>
  <c r="F58" i="693"/>
  <c r="J58" i="693"/>
  <c r="N58" i="693"/>
  <c r="H59" i="693"/>
  <c r="L59" i="693"/>
  <c r="F60" i="693"/>
  <c r="J60" i="693"/>
  <c r="N60" i="693"/>
  <c r="H61" i="693"/>
  <c r="L61" i="693"/>
  <c r="F62" i="693"/>
  <c r="J62" i="693"/>
  <c r="N62" i="693"/>
  <c r="H37" i="692"/>
  <c r="N40" i="692"/>
  <c r="L49" i="692"/>
  <c r="F52" i="692"/>
  <c r="J52" i="692"/>
  <c r="N52" i="692"/>
  <c r="H55" i="692"/>
  <c r="L55" i="692"/>
  <c r="F59" i="693"/>
  <c r="J59" i="693"/>
  <c r="N59" i="693"/>
  <c r="H62" i="693"/>
  <c r="L62" i="693"/>
  <c r="E35" i="694"/>
  <c r="I35" i="694"/>
  <c r="M35" i="694"/>
  <c r="G35" i="694"/>
  <c r="K35" i="694"/>
  <c r="H43" i="694"/>
  <c r="L43" i="694"/>
  <c r="F44" i="694"/>
  <c r="J44" i="694"/>
  <c r="N44" i="694"/>
  <c r="H45" i="694"/>
  <c r="L45" i="694"/>
  <c r="F46" i="694"/>
  <c r="J46" i="694"/>
  <c r="N46" i="694"/>
  <c r="H47" i="694"/>
  <c r="L47" i="694"/>
  <c r="F48" i="694"/>
  <c r="J48" i="694"/>
  <c r="N48" i="694"/>
  <c r="H49" i="694"/>
  <c r="L49" i="694"/>
  <c r="F50" i="694"/>
  <c r="J50" i="694"/>
  <c r="N50" i="694"/>
  <c r="H51" i="694"/>
  <c r="L51" i="694"/>
  <c r="F52" i="694"/>
  <c r="J52" i="694"/>
  <c r="N52" i="694"/>
  <c r="H53" i="694"/>
  <c r="L53" i="694"/>
  <c r="F54" i="694"/>
  <c r="J54" i="694"/>
  <c r="N54" i="694"/>
  <c r="H55" i="694"/>
  <c r="L55" i="694"/>
  <c r="F56" i="694"/>
  <c r="J56" i="694"/>
  <c r="N56" i="694"/>
  <c r="H44" i="694"/>
  <c r="L44" i="694"/>
  <c r="F47" i="694"/>
  <c r="J47" i="694"/>
  <c r="N47" i="694"/>
  <c r="H48" i="694"/>
  <c r="L48" i="694"/>
  <c r="H50" i="694"/>
  <c r="L50" i="694"/>
  <c r="F53" i="694"/>
  <c r="J53" i="694"/>
  <c r="N53" i="694"/>
  <c r="H54" i="694"/>
  <c r="L54" i="694"/>
  <c r="H56" i="694"/>
  <c r="L56" i="694"/>
  <c r="J41" i="692"/>
  <c r="H42" i="692"/>
  <c r="F43" i="692"/>
  <c r="H44" i="692"/>
  <c r="L41" i="692"/>
  <c r="F42" i="692"/>
  <c r="J42" i="692"/>
  <c r="N42" i="692"/>
  <c r="H43" i="692"/>
  <c r="L43" i="692"/>
  <c r="F44" i="692"/>
  <c r="J44" i="692"/>
  <c r="N44" i="692"/>
  <c r="H45" i="692"/>
  <c r="L45" i="692"/>
  <c r="F46" i="692"/>
  <c r="J46" i="692"/>
  <c r="N46" i="692"/>
  <c r="H47" i="692"/>
  <c r="L47" i="692"/>
  <c r="F48" i="692"/>
  <c r="H49" i="692"/>
  <c r="F50" i="692"/>
  <c r="J50" i="692"/>
  <c r="N50" i="692"/>
  <c r="H53" i="692"/>
  <c r="L53" i="692"/>
  <c r="N41" i="692"/>
  <c r="J43" i="692"/>
  <c r="N43" i="692"/>
  <c r="L44" i="692"/>
  <c r="H46" i="692"/>
  <c r="L46" i="692"/>
  <c r="F47" i="692"/>
  <c r="J47" i="692"/>
  <c r="N47" i="692"/>
  <c r="F49" i="692"/>
  <c r="H50" i="692"/>
  <c r="L50" i="692"/>
  <c r="F53" i="692"/>
  <c r="J53" i="692"/>
  <c r="N53" i="692"/>
  <c r="N27" i="458" l="1"/>
  <c r="N28" i="458"/>
  <c r="N29" i="458"/>
  <c r="M29" i="458"/>
  <c r="L29" i="458"/>
  <c r="K29" i="458"/>
  <c r="J29" i="458"/>
  <c r="I29" i="458"/>
  <c r="H29" i="458"/>
  <c r="M28" i="458"/>
  <c r="L28" i="458"/>
  <c r="K28" i="458"/>
  <c r="J28" i="458"/>
  <c r="I28" i="458"/>
  <c r="H28" i="458"/>
  <c r="M27" i="458"/>
  <c r="L27" i="458"/>
  <c r="K27" i="458"/>
  <c r="J27" i="458"/>
  <c r="I27" i="458"/>
  <c r="H27" i="458"/>
  <c r="Q16" i="498" l="1"/>
  <c r="L35" i="7" l="1"/>
  <c r="E16" i="498" l="1"/>
  <c r="G16" i="498"/>
  <c r="H16" i="498"/>
  <c r="I16" i="498"/>
  <c r="J16" i="498"/>
  <c r="K16" i="498"/>
  <c r="L16" i="498"/>
  <c r="M16" i="498"/>
  <c r="N16" i="498"/>
  <c r="O16" i="498"/>
  <c r="P16" i="498"/>
  <c r="F16" i="498"/>
  <c r="E6" i="497" l="1"/>
  <c r="Q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L65" i="501" l="1"/>
  <c r="K65" i="501"/>
  <c r="J65" i="501"/>
  <c r="I65" i="501"/>
  <c r="H65" i="501"/>
  <c r="G65" i="501"/>
  <c r="F65" i="501"/>
  <c r="E65" i="501"/>
  <c r="I44" i="500" l="1"/>
  <c r="H44" i="500"/>
  <c r="G44" i="500"/>
  <c r="F44" i="500"/>
  <c r="E44" i="500"/>
  <c r="J44" i="500" l="1"/>
  <c r="E49" i="497"/>
  <c r="F49" i="497"/>
  <c r="G49" i="497"/>
  <c r="H49" i="497"/>
  <c r="I49" i="497"/>
  <c r="J49" i="497"/>
  <c r="K49" i="497"/>
  <c r="L49" i="497"/>
  <c r="M49" i="497"/>
  <c r="N49" i="497"/>
  <c r="O49" i="497"/>
  <c r="P49" i="497"/>
  <c r="M65" i="501" l="1"/>
  <c r="K31" i="6"/>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M7" i="694" l="1"/>
  <c r="M40" i="694" s="1"/>
  <c r="M7" i="693"/>
  <c r="M43" i="693" s="1"/>
  <c r="M33" i="692"/>
  <c r="I33" i="692"/>
  <c r="I7" i="693"/>
  <c r="I43" i="693" s="1"/>
  <c r="I7" i="694"/>
  <c r="I40" i="694" s="1"/>
  <c r="K33" i="692"/>
  <c r="K7" i="694"/>
  <c r="K40" i="694" s="1"/>
  <c r="K7" i="693"/>
  <c r="K43" i="693" s="1"/>
  <c r="G33" i="692"/>
  <c r="G7" i="694"/>
  <c r="G40" i="694" s="1"/>
  <c r="G7" i="693"/>
  <c r="G43" i="693" s="1"/>
  <c r="E7" i="694" l="1"/>
  <c r="E40" i="694" s="1"/>
  <c r="E33" i="692"/>
  <c r="E7" i="693"/>
  <c r="E43" i="693" s="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8" i="564" l="1"/>
  <c r="I20" i="564"/>
  <c r="I34" i="564"/>
  <c r="I17" i="564"/>
  <c r="I27" i="564"/>
  <c r="I31" i="564"/>
  <c r="I30" i="564"/>
  <c r="I39" i="564"/>
</calcChain>
</file>

<file path=xl/sharedStrings.xml><?xml version="1.0" encoding="utf-8"?>
<sst xmlns="http://schemas.openxmlformats.org/spreadsheetml/2006/main" count="1554" uniqueCount="687">
  <si>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</si>
  <si>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</si>
  <si>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</si>
  <si>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</si>
  <si>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</si>
  <si>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</si>
  <si>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</si>
  <si>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</si>
  <si>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</si>
  <si>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</si>
  <si>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</si>
  <si>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</si>
  <si>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</si>
  <si>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</si>
  <si>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</si>
  <si>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</si>
  <si>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</si>
  <si>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</si>
  <si>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</si>
  <si>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</si>
  <si>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</si>
  <si>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</si>
  <si>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</si>
  <si>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</si>
  <si>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</si>
  <si>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</si>
  <si>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</si>
  <si>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</si>
  <si>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</si>
  <si>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</si>
  <si>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</si>
  <si>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</si>
  <si>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</si>
  <si>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</si>
  <si>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</si>
  <si>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</si>
  <si>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</si>
  <si>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</si>
  <si>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</si>
  <si>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</si>
  <si>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</si>
  <si>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</si>
  <si>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</si>
  <si>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</si>
  <si>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</si>
  <si>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</si>
  <si>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</si>
  <si>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</si>
  <si>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</si>
  <si>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</si>
  <si>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</si>
  <si>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</si>
  <si>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</si>
  <si>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</si>
  <si>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</si>
  <si>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</si>
  <si>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</si>
  <si>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</si>
  <si>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</si>
  <si>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</si>
  <si>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</si>
  <si>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</si>
  <si>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</si>
  <si>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</si>
  <si>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</si>
  <si>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</si>
  <si>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</si>
  <si>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</si>
  <si>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</si>
  <si>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</si>
  <si>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</si>
  <si>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</si>
  <si>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</si>
  <si>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</si>
  <si>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</si>
  <si>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</si>
  <si>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</si>
  <si>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</si>
  <si>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</si>
  <si>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</si>
  <si>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</si>
  <si>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</si>
  <si>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</si>
  <si>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</si>
  <si>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</si>
  <si>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</si>
  <si>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</si>
  <si>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</si>
  <si>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</si>
  <si>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</si>
  <si>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</si>
  <si>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</si>
  <si>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</si>
  <si>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</si>
  <si>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</si>
  <si>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</si>
  <si>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</si>
  <si>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</si>
  <si>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</si>
  <si>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</si>
  <si>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</si>
  <si>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</si>
  <si>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</si>
  <si>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</si>
  <si>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</si>
  <si>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</si>
  <si>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</si>
  <si>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</si>
  <si>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</si>
  <si>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</si>
  <si>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</si>
  <si>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</si>
  <si>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</si>
  <si>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</si>
  <si>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</si>
  <si>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</si>
  <si>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</si>
  <si>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</si>
  <si>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</si>
  <si>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</si>
  <si>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</si>
  <si>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</si>
  <si>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</si>
  <si>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</si>
  <si>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</si>
  <si>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</si>
  <si>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</si>
  <si>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</si>
  <si>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</si>
  <si>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</si>
  <si>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</si>
  <si>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</si>
  <si>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</si>
  <si>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</si>
  <si>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</si>
  <si>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</si>
  <si>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</si>
  <si>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</si>
  <si>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</si>
  <si>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</si>
  <si>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</si>
  <si>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</si>
  <si>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</si>
  <si>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</si>
  <si>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</si>
  <si>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</si>
  <si>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</si>
  <si>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</si>
  <si>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</si>
  <si>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</si>
  <si>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</si>
  <si>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</si>
  <si>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</si>
  <si>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</si>
  <si>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</si>
  <si>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</si>
  <si>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</si>
  <si>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</si>
  <si>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</si>
  <si>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</si>
  <si>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</si>
  <si>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</si>
  <si>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</si>
  <si>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</si>
  <si>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</si>
  <si>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</si>
  <si>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</si>
  <si>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</si>
  <si>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</si>
  <si>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</si>
  <si>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</si>
  <si>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</si>
  <si>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</si>
  <si>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</si>
  <si>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</si>
  <si>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</si>
  <si>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</si>
  <si>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</si>
  <si>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</si>
  <si>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</si>
  <si>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</si>
  <si>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</si>
  <si>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</si>
  <si>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</si>
  <si>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</si>
  <si>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</si>
  <si>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</si>
  <si>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</si>
  <si>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</si>
  <si>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</si>
  <si>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</si>
  <si>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</si>
  <si>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</si>
  <si>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</si>
  <si>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</si>
  <si>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</si>
  <si>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</si>
  <si>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</si>
  <si>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</si>
  <si>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</si>
  <si>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</si>
  <si>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</si>
  <si>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</si>
  <si>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</si>
  <si>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</si>
  <si>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</si>
  <si>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</si>
  <si>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</si>
  <si>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</si>
  <si>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</si>
  <si>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</si>
  <si>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</si>
  <si>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</si>
  <si>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</si>
  <si>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</si>
  <si>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</si>
  <si>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</si>
  <si>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</si>
  <si>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</si>
  <si>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</si>
  <si>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</si>
  <si>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</si>
  <si>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</si>
  <si>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</si>
  <si>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</si>
  <si>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</si>
  <si>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</si>
  <si>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</si>
  <si>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</si>
  <si>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</si>
  <si>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</si>
  <si>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</si>
  <si>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</si>
  <si>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</si>
  <si>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</si>
  <si>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</si>
  <si>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</si>
  <si>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</si>
  <si>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</si>
  <si>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</si>
  <si>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</si>
  <si>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</si>
  <si>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</si>
  <si>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</si>
  <si>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</si>
  <si>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</si>
  <si>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</si>
  <si>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</si>
  <si>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</si>
  <si>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</si>
  <si>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</si>
  <si>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</si>
  <si>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</si>
  <si>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</si>
  <si>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</si>
  <si>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</si>
  <si>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</si>
  <si>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</si>
  <si>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</si>
  <si>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</si>
  <si>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</si>
  <si>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</si>
  <si>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</si>
  <si>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</si>
  <si>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</si>
  <si>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</si>
  <si>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</si>
  <si>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</si>
  <si>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</si>
  <si>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</si>
  <si>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</si>
  <si>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</si>
  <si>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</si>
  <si>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</si>
  <si>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</si>
  <si>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</si>
  <si>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</si>
  <si>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</si>
  <si>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</si>
  <si>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</si>
  <si>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</si>
  <si>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</si>
  <si>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</si>
  <si>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</si>
  <si>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</si>
  <si>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</si>
  <si>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</si>
  <si>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</si>
  <si>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</si>
  <si>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</si>
  <si>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</si>
  <si>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</si>
  <si>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</si>
  <si>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</si>
  <si>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</si>
  <si>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</si>
  <si>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</si>
  <si>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</si>
  <si>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</si>
  <si>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</si>
  <si>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</si>
  <si>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</si>
  <si>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</si>
  <si>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</si>
  <si>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</si>
  <si>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</si>
  <si>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</si>
  <si>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</si>
  <si>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</si>
  <si>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</si>
  <si>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</si>
  <si>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</si>
  <si>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</si>
  <si>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</si>
  <si>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</si>
  <si>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</si>
  <si>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</si>
  <si>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</si>
  <si>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</si>
  <si>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</si>
  <si>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</si>
  <si>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</si>
  <si>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</si>
  <si>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</si>
  <si>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</si>
  <si>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</si>
  <si>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</si>
  <si>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</si>
  <si>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</si>
  <si>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</si>
  <si>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</si>
  <si>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</si>
  <si>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</si>
  <si>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</si>
  <si>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</si>
  <si>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</si>
  <si>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</si>
  <si>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</si>
  <si>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</si>
  <si>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</si>
  <si>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</si>
  <si>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</si>
  <si>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</si>
  <si>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</si>
  <si>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</si>
  <si>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</si>
  <si>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</si>
  <si>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</si>
  <si>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</si>
  <si>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</si>
  <si>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</si>
  <si>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</si>
  <si>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</si>
  <si>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</si>
  <si>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</si>
  <si>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</si>
  <si>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</si>
  <si>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</si>
  <si>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</si>
  <si>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</si>
  <si>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</si>
  <si>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</si>
  <si>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</si>
  <si>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</si>
  <si>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</si>
  <si>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</si>
  <si>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</si>
  <si>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</si>
  <si>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</si>
  <si>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</si>
  <si>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</si>
  <si>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</si>
  <si>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</si>
  <si>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</si>
  <si>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</si>
  <si>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</si>
  <si>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</si>
  <si>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</si>
  <si>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</si>
  <si>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</si>
  <si>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</si>
  <si>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</si>
  <si>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</si>
  <si>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</si>
  <si>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</si>
  <si>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</si>
  <si>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</si>
  <si>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</si>
  <si>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</si>
  <si>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</si>
  <si>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</si>
  <si>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</si>
  <si>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</si>
  <si>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</si>
  <si>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</si>
  <si>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</si>
  <si>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</si>
  <si>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</si>
  <si>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</si>
  <si>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</si>
  <si>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</si>
  <si>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</si>
  <si>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</si>
  <si>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</si>
  <si>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</si>
  <si>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</si>
  <si>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</si>
  <si>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</si>
  <si>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</si>
  <si>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</si>
  <si>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</si>
  <si>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</si>
  <si>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</si>
  <si>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</si>
  <si>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</si>
  <si>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</si>
  <si>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</si>
  <si>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</si>
  <si>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</si>
  <si>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nota2: página actualizada em 5/1/2015.</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</si>
  <si>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</si>
  <si>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</si>
  <si>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</si>
  <si>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jan</t>
  </si>
  <si>
    <t xml:space="preserve">Regulamentação coletiva e preços     </t>
  </si>
  <si>
    <t>outubro 
2014</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</si>
  <si>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</si>
  <si>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</si>
  <si>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</si>
  <si>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</si>
  <si>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</si>
  <si>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</si>
  <si>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</si>
  <si>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</si>
  <si>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</si>
  <si>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</si>
  <si>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</si>
  <si>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</si>
  <si>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</si>
  <si>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</si>
  <si>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</si>
  <si>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</si>
  <si>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</si>
  <si>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</si>
  <si>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</si>
  <si>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</si>
  <si>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</si>
  <si>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</si>
  <si>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</si>
  <si>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</si>
  <si>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</si>
  <si>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</si>
  <si>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</si>
  <si>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</si>
  <si>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</si>
  <si>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</si>
  <si>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</si>
  <si>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</si>
  <si>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</si>
  <si>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</si>
  <si>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</si>
  <si>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r>
      <t>Autor</t>
    </r>
    <r>
      <rPr>
        <sz val="8"/>
        <color indexed="63"/>
        <rFont val="Arial"/>
        <family val="2"/>
      </rPr>
      <t>: Gabinete de Estratégia e Planeamento (GEP)</t>
    </r>
  </si>
  <si>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</si>
  <si>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</si>
  <si>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</si>
  <si>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</si>
  <si>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</si>
  <si>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</si>
  <si>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</si>
  <si>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</si>
  <si>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</si>
  <si>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</si>
  <si>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</si>
  <si>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</si>
  <si>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</si>
  <si>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</si>
  <si>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</si>
  <si>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</si>
  <si>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</si>
  <si>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</si>
  <si>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</si>
  <si>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</si>
  <si>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</si>
  <si>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</si>
  <si>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</si>
  <si>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Relatório Único - Balanço Social 2013</t>
  </si>
  <si>
    <t>fonte: GEP/MTSSS, Inquérito aos Ganhos.</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</si>
  <si>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</si>
  <si>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</si>
  <si>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</si>
  <si>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</si>
  <si>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65 e + anos</t>
  </si>
  <si>
    <t>01/01/2016</t>
  </si>
  <si>
    <t>Dec.Lei 
5/2010
de 15/01</t>
  </si>
  <si>
    <t>Dec.Lei 
254-A/2015
de 31/12</t>
  </si>
  <si>
    <t>abril
2015</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</si>
  <si>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</si>
  <si>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</si>
  <si>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</si>
  <si>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</si>
  <si>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</si>
  <si>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</si>
  <si>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</si>
  <si>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</si>
  <si>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(1) a informação de caráter qualitativo tem por fonte os Inquéritos Qualitativos de Conjuntura às Empresas (Indústria Transformadora, Construção e Obras Públicas e Serviços) e aos Consumidores, do INE.     (2) vcs - valores corrigidos da sazonalidade.      (3) Continente.       nota2: valor do desemprego registado estrangeiro de out.2015, corrigido em 14/3/2016</t>
  </si>
  <si>
    <t>Em Portugal a taxa de desemprego manteve-se nos 12,2 %.</t>
  </si>
  <si>
    <t>A taxa de desemprego para o grupo etário &lt;25 anos apresenta o valor mais baixo na Alemanha (7,1 %), registando o valor mais elevado na Grécia (48,0 %). Em Portugal,   regista-se   o  valor  de 29,9 %.</t>
  </si>
  <si>
    <t>Fazendo uma análise por sexo, na Zona Euro,  verifica-se que a Grécia e o Luxemburgo são os países com a maior diferença, entre a taxa de desemprego das mulheres e dos homens.</t>
  </si>
  <si>
    <t xml:space="preserve">nota: Reino Únido - novembro de 2015; Hungria,  Croácia (25 anos),  Chipre (25 anos) e Eslovánia (25 anos) - dezembro de 2015.
: valor não disponível.       </t>
  </si>
  <si>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</si>
  <si>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</si>
  <si>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</si>
  <si>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</si>
  <si>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</si>
  <si>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</si>
  <si>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</si>
  <si>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</si>
  <si>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</si>
  <si>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</si>
  <si>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</si>
  <si>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</si>
  <si>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</si>
  <si>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</si>
  <si>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</si>
  <si>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</si>
  <si>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</si>
  <si>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</si>
  <si>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</si>
  <si>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</si>
  <si>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</si>
  <si>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</si>
  <si>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</si>
  <si>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</si>
  <si>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</si>
  <si>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</si>
  <si>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</si>
  <si>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</si>
  <si>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</si>
  <si>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</si>
  <si>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</si>
  <si>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</si>
  <si>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</si>
  <si>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</si>
  <si>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</si>
  <si>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</si>
  <si>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</si>
  <si>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</si>
  <si>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</si>
  <si>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</si>
  <si>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</si>
  <si>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</si>
  <si>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</si>
  <si>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</si>
  <si>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</si>
  <si>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</si>
  <si>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</si>
  <si>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</si>
  <si>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</si>
  <si>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</si>
  <si>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</si>
  <si>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</si>
  <si>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</si>
  <si>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</si>
  <si>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</si>
  <si>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</si>
  <si>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</si>
  <si>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http://www.gep.msess.gov.pt</t>
  </si>
  <si>
    <t>Total</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</si>
  <si>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</si>
  <si>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</si>
  <si>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</si>
  <si>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</si>
  <si>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</si>
  <si>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</si>
  <si>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</si>
  <si>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</si>
  <si>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</si>
  <si>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</si>
  <si>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</si>
  <si>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</si>
  <si>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</si>
  <si>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</si>
  <si>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</si>
  <si>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</si>
  <si>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</si>
  <si>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</si>
  <si>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</si>
  <si>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</si>
  <si>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</si>
  <si>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</si>
  <si>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</si>
  <si>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</si>
  <si>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</si>
  <si>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</si>
  <si>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</si>
  <si>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</si>
  <si>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</si>
  <si>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</si>
  <si>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</si>
  <si>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</si>
  <si>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</si>
  <si>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</si>
  <si>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</si>
  <si>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</si>
  <si>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</si>
  <si>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</si>
  <si>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</si>
  <si>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</si>
  <si>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</si>
  <si>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</si>
  <si>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</si>
  <si>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</si>
  <si>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</si>
  <si>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</si>
  <si>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</si>
  <si>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</si>
  <si>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</si>
  <si>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</si>
  <si>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</si>
  <si>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</si>
  <si>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</si>
  <si>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</si>
  <si>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</si>
  <si>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</si>
  <si>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</si>
  <si>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</si>
  <si>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</si>
  <si>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</si>
  <si>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</si>
  <si>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http://www.gep.mtss.gov.pt/estatistica/acidentes/index.php</t>
  </si>
  <si>
    <t>e-mail: gep.dados@gep.msess.pt</t>
  </si>
  <si>
    <t>Internet: www.gep.msess.gov.pt/</t>
  </si>
  <si>
    <t>Formação Profissional</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</si>
  <si>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valor corrigido em 15/3/2016</t>
  </si>
  <si>
    <r>
      <t xml:space="preserve">8 </t>
    </r>
    <r>
      <rPr>
        <vertAlign val="superscript"/>
        <sz val="8"/>
        <color theme="3"/>
        <rFont val="Arial"/>
        <family val="2"/>
      </rPr>
      <t>(c)</t>
    </r>
  </si>
  <si>
    <r>
      <t xml:space="preserve">11 </t>
    </r>
    <r>
      <rPr>
        <vertAlign val="superscript"/>
        <sz val="8"/>
        <color theme="3"/>
        <rFont val="Arial"/>
        <family val="2"/>
      </rPr>
      <t>(c)</t>
    </r>
  </si>
  <si>
    <r>
      <t>L.</t>
    </r>
    <r>
      <rPr>
        <sz val="8"/>
        <color rgb="FF333333"/>
        <rFont val="Arial"/>
        <family val="2"/>
      </rPr>
      <t xml:space="preserve"> Atividades imobiliárias</t>
    </r>
  </si>
  <si>
    <r>
      <t xml:space="preserve"> 1 </t>
    </r>
    <r>
      <rPr>
        <vertAlign val="superscript"/>
        <sz val="8"/>
        <color rgb="FF333333"/>
        <rFont val="Arial"/>
        <family val="2"/>
      </rPr>
      <t>(c)</t>
    </r>
  </si>
  <si>
    <r>
      <t xml:space="preserve">2 </t>
    </r>
    <r>
      <rPr>
        <vertAlign val="superscript"/>
        <sz val="8"/>
        <color rgb="FF333333"/>
        <rFont val="Arial"/>
        <family val="2"/>
      </rPr>
      <t>(c)</t>
    </r>
  </si>
  <si>
    <t>Em janeiro  de 2016, a taxa de desemprego na Zona Euro diminuiu para 10,3 % (era 10,4 % em dezembro de 2015 e 11,3 % em janeiro de 2015)</t>
  </si>
  <si>
    <t xml:space="preserve">Alemanha (4,3 %) e República Checa (4,5 %) apresentam as taxas de desemprego mais baixas; a Grécia  (24,6 %) e a  Espanha  (20,5%) são os estados membros com valores  mais elevados. </t>
  </si>
  <si>
    <t>acidentes de trabalho  - atividade económica e nacionalidade</t>
  </si>
  <si>
    <t>2015</t>
  </si>
  <si>
    <t>2016</t>
  </si>
  <si>
    <t>52-Vendedores</t>
  </si>
  <si>
    <t>93-Trab.n/qual. i.ext.,const.,i.transf. e transp.</t>
  </si>
  <si>
    <t>91-Trabalhadores de limpeza</t>
  </si>
  <si>
    <t>71-Trab.qualif.constr. e sim., exc.electric.</t>
  </si>
  <si>
    <t>51-Trab. serviços pessoais</t>
  </si>
  <si>
    <t>81-Operad. instalações fixas e máquinas</t>
  </si>
  <si>
    <t>75-Trab.tr.alim., mad., vest. e out. ind. e artes.</t>
  </si>
  <si>
    <t xml:space="preserve">41-Emp. escrit., secret.e oper. proc. dados </t>
  </si>
  <si>
    <t xml:space="preserve">  Seguros relacionados com a saúde</t>
  </si>
  <si>
    <t xml:space="preserve">  Serviços culturais  </t>
  </si>
  <si>
    <t xml:space="preserve">  Peixe, crustáceos e moluscos</t>
  </si>
  <si>
    <t xml:space="preserve">  Outros serviços relacionados com a habitação</t>
  </si>
  <si>
    <t xml:space="preserve">  Eletricidade  </t>
  </si>
  <si>
    <t xml:space="preserve">  Transportes aéreos de passageiros  </t>
  </si>
  <si>
    <t xml:space="preserve">  Artigos de vestuário  </t>
  </si>
  <si>
    <t xml:space="preserve">  Calçado  </t>
  </si>
  <si>
    <t xml:space="preserve">  Outros artigos e acessórios de vestuário  </t>
  </si>
  <si>
    <t xml:space="preserve">  Combustíveis liquidos</t>
  </si>
  <si>
    <t xml:space="preserve">         … em janeiro </t>
  </si>
  <si>
    <t>notas: (a) dados sujeitos a atualizações; situação da base de dados em 1/fevereiro/2016</t>
  </si>
  <si>
    <t xml:space="preserve">notas: dados sujeitos a atualizações; </t>
  </si>
  <si>
    <t>notas: dados sujeitos a atualizações; situação da base de dados 1/fevereiro/2016</t>
  </si>
  <si>
    <t>notas: dados sujeitos a atualizações; situação da base de dados em 1/fevereiro/2016</t>
  </si>
  <si>
    <t>janeiro  de 2016</t>
  </si>
  <si>
    <t>:</t>
  </si>
  <si>
    <t>fonte:  Eurostat, dados extraídos em 14-03-2016.</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</si>
  <si>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</si>
  <si>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</si>
  <si>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</si>
  <si>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</si>
  <si>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</si>
  <si>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</si>
  <si>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</si>
  <si>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</si>
  <si>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</si>
  <si>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</si>
  <si>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</si>
  <si>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2014</t>
  </si>
  <si>
    <t>4.º trimestre</t>
  </si>
  <si>
    <t>1.º trimestre</t>
  </si>
  <si>
    <t>2.º trimestre</t>
  </si>
  <si>
    <t>3.º trimestre</t>
  </si>
  <si>
    <t>16 - Ind.madeira e cort. exc.mob.;fab.cest. e esp.</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</si>
</sst>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0;\-"/>
  </numFmts>
  <fonts count="13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theme="7"/>
      <name val="Arial"/>
      <family val="2"/>
    </font>
    <font>
      <sz val="8"/>
      <color theme="6"/>
      <name val="Arial"/>
      <family val="2"/>
    </font>
    <font>
      <u/>
      <sz val="8"/>
      <color theme="7"/>
      <name val="Arial"/>
      <family val="2"/>
    </font>
    <font>
      <b/>
      <sz val="9"/>
      <color theme="7"/>
      <name val="Arial"/>
      <family val="2"/>
    </font>
    <font>
      <vertAlign val="superscript"/>
      <sz val="8"/>
      <color indexed="17"/>
      <name val="Arial"/>
      <family val="2"/>
    </font>
    <font>
      <b/>
      <sz val="9"/>
      <color rgb="FFCC0000"/>
      <name val="Arial"/>
      <family val="2"/>
    </font>
    <font>
      <b/>
      <sz val="9"/>
      <color indexed="20"/>
      <name val="Arial"/>
      <family val="2"/>
    </font>
    <font>
      <sz val="6"/>
      <color indexed="63"/>
      <name val="Small Fonts"/>
      <family val="2"/>
    </font>
    <font>
      <b/>
      <sz val="8"/>
      <color rgb="FF333333"/>
      <name val="Arial"/>
      <family val="2"/>
    </font>
    <font>
      <sz val="7"/>
      <color rgb="FF333333"/>
      <name val="Arial"/>
      <family val="2"/>
    </font>
    <font>
      <vertAlign val="superscript"/>
      <sz val="8"/>
      <color rgb="FF333333"/>
      <name val="Arial"/>
      <family val="2"/>
    </font>
    <font>
      <sz val="10"/>
      <color rgb="FF333333"/>
      <name val="Arial"/>
      <family val="2"/>
    </font>
    <font>
      <sz val="6"/>
      <color rgb="FF33333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style="thin">
        <color theme="7"/>
      </top>
      <bottom/>
      <diagonal/>
    </border>
    <border>
      <left/>
      <right style="thin">
        <color theme="7"/>
      </right>
      <top style="thin">
        <color theme="7"/>
      </top>
      <bottom/>
      <diagonal/>
    </border>
    <border>
      <left style="dashed">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indexed="22"/>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indexed="22"/>
      </bottom>
      <diagonal/>
    </border>
    <border>
      <left style="dashed">
        <color theme="0" tint="-0.24994659260841701"/>
      </left>
      <right/>
      <top style="thin">
        <color indexed="22"/>
      </top>
      <bottom style="thin">
        <color indexed="22"/>
      </bottom>
      <diagonal/>
    </border>
    <border>
      <left style="thin">
        <color theme="0"/>
      </left>
      <right/>
      <top style="thin">
        <color theme="0" tint="-0.24994659260841701"/>
      </top>
      <bottom style="thin">
        <color theme="0" tint="-0.24994659260841701"/>
      </bottom>
      <diagonal/>
    </border>
    <border>
      <left style="dashed">
        <color theme="0" tint="-0.24994659260841701"/>
      </left>
      <right/>
      <top style="thin">
        <color theme="0" tint="-0.24994659260841701"/>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dashed">
        <color theme="0" tint="-0.14993743705557422"/>
      </left>
      <right/>
      <top/>
      <bottom style="thin">
        <color indexed="22"/>
      </bottom>
      <diagonal/>
    </border>
  </borders>
  <cellStyleXfs count="222">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cellStyleXfs>
  <cellXfs count="1605">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31" fillId="25" borderId="0" xfId="62" applyFont="1" applyFill="1" applyBorder="1"/>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69"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7" fontId="72" fillId="26" borderId="49" xfId="70" applyNumberFormat="1" applyFont="1" applyFill="1" applyBorder="1" applyAlignment="1">
      <alignment horizontal="right" wrapText="1" indent="1"/>
    </xf>
    <xf numFmtId="177" fontId="72" fillId="26" borderId="49" xfId="70" applyNumberFormat="1" applyFont="1" applyFill="1" applyBorder="1" applyAlignment="1">
      <alignment horizontal="right" wrapText="1" indent="2"/>
    </xf>
    <xf numFmtId="177" fontId="72"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wrapText="1" indent="1"/>
    </xf>
    <xf numFmtId="177" fontId="10" fillId="26" borderId="0" xfId="70" applyNumberFormat="1" applyFont="1" applyFill="1" applyBorder="1" applyAlignment="1">
      <alignment horizontal="right" vertical="center" wrapText="1" indent="2"/>
    </xf>
    <xf numFmtId="177" fontId="10" fillId="25" borderId="0" xfId="70" applyNumberFormat="1" applyFont="1" applyFill="1" applyBorder="1" applyAlignment="1">
      <alignment horizontal="right" vertical="center" wrapText="1" indent="2"/>
    </xf>
    <xf numFmtId="177" fontId="5" fillId="26" borderId="0" xfId="70" applyNumberFormat="1" applyFont="1" applyFill="1" applyBorder="1" applyAlignment="1">
      <alignment horizontal="right" vertical="center" wrapText="1" indent="1"/>
    </xf>
    <xf numFmtId="177" fontId="5" fillId="26" borderId="0" xfId="70" applyNumberFormat="1" applyFont="1" applyFill="1" applyBorder="1" applyAlignment="1">
      <alignment horizontal="right" vertical="center" wrapText="1" indent="2"/>
    </xf>
    <xf numFmtId="177" fontId="5"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indent="1"/>
    </xf>
    <xf numFmtId="177" fontId="10" fillId="26" borderId="0" xfId="70" applyNumberFormat="1" applyFont="1" applyFill="1" applyBorder="1" applyAlignment="1">
      <alignment horizontal="right" vertical="center" indent="2"/>
    </xf>
    <xf numFmtId="177" fontId="5" fillId="26" borderId="0" xfId="70" applyNumberFormat="1" applyFont="1" applyFill="1" applyBorder="1" applyAlignment="1">
      <alignment horizontal="right" vertical="center" indent="1"/>
    </xf>
    <xf numFmtId="177" fontId="5" fillId="26" borderId="0" xfId="70" applyNumberFormat="1" applyFont="1" applyFill="1" applyBorder="1" applyAlignment="1">
      <alignment horizontal="right" vertical="center" indent="2"/>
    </xf>
    <xf numFmtId="178" fontId="72" fillId="26"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2"/>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0" fontId="13" fillId="26" borderId="11" xfId="70" applyFont="1" applyFill="1" applyBorder="1" applyAlignment="1">
      <alignment horizontal="center"/>
    </xf>
    <xf numFmtId="167" fontId="5" fillId="25" borderId="0" xfId="0" applyNumberFormat="1" applyFont="1" applyFill="1" applyBorder="1" applyAlignment="1">
      <alignment horizontal="right" indent="1"/>
    </xf>
    <xf numFmtId="0" fontId="4" fillId="25" borderId="0" xfId="78" applyFill="1" applyBorder="1"/>
    <xf numFmtId="0" fontId="4" fillId="25" borderId="19" xfId="72" applyFont="1" applyFill="1" applyBorder="1"/>
    <xf numFmtId="0" fontId="86" fillId="25" borderId="0" xfId="62" applyFont="1" applyFill="1" applyBorder="1" applyAlignment="1">
      <alignment horizontal="left"/>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4"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5" fillId="25" borderId="0" xfId="0" applyFont="1" applyFill="1" applyProtection="1"/>
    <xf numFmtId="164" fontId="64" fillId="25" borderId="0" xfId="0" applyNumberFormat="1" applyFont="1" applyFill="1" applyBorder="1" applyAlignment="1" applyProtection="1">
      <alignment horizontal="center"/>
    </xf>
    <xf numFmtId="0" fontId="115"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0" fontId="8" fillId="25" borderId="19" xfId="63" applyFont="1" applyFill="1" applyBorder="1" applyAlignment="1"/>
    <xf numFmtId="0" fontId="13" fillId="25" borderId="0" xfId="63" applyFont="1" applyFill="1" applyBorder="1" applyAlignment="1">
      <alignment horizontal="center" vertical="center" wrapText="1"/>
    </xf>
    <xf numFmtId="0" fontId="13" fillId="0" borderId="0" xfId="63" applyFont="1" applyBorder="1" applyAlignment="1">
      <alignment horizontal="center" vertical="center" wrapText="1"/>
    </xf>
    <xf numFmtId="0" fontId="11" fillId="25" borderId="0" xfId="63" applyFont="1" applyFill="1" applyBorder="1" applyAlignment="1">
      <alignment horizontal="left" vertical="top" wrapText="1"/>
    </xf>
    <xf numFmtId="0" fontId="83" fillId="25" borderId="0" xfId="63" applyFont="1" applyFill="1" applyBorder="1" applyAlignment="1">
      <alignment horizontal="left" vertical="top" wrapText="1"/>
    </xf>
    <xf numFmtId="0" fontId="31" fillId="25" borderId="0" xfId="63" applyFont="1" applyFill="1" applyBorder="1" applyAlignment="1"/>
    <xf numFmtId="0" fontId="13" fillId="25" borderId="0" xfId="0" applyFont="1" applyFill="1" applyBorder="1" applyAlignment="1" applyProtection="1">
      <alignment horizontal="center" vertical="center"/>
    </xf>
    <xf numFmtId="0" fontId="15" fillId="0" borderId="0" xfId="0" applyFont="1" applyBorder="1" applyProtection="1"/>
    <xf numFmtId="0" fontId="59" fillId="25" borderId="0" xfId="0" applyFont="1" applyFill="1" applyProtection="1"/>
    <xf numFmtId="0" fontId="65" fillId="25" borderId="0" xfId="0" applyFont="1" applyFill="1" applyBorder="1" applyProtection="1"/>
    <xf numFmtId="0" fontId="59" fillId="0" borderId="0" xfId="0" applyFont="1" applyProtection="1">
      <protection locked="0"/>
    </xf>
    <xf numFmtId="3" fontId="14" fillId="25" borderId="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right"/>
    </xf>
    <xf numFmtId="167" fontId="13" fillId="26" borderId="0" xfId="0" applyNumberFormat="1" applyFont="1" applyFill="1" applyBorder="1" applyAlignment="1" applyProtection="1">
      <alignment horizontal="right"/>
    </xf>
    <xf numFmtId="167" fontId="14" fillId="26" borderId="0" xfId="0" applyNumberFormat="1" applyFont="1" applyFill="1" applyBorder="1" applyAlignment="1" applyProtection="1">
      <alignment horizontal="right"/>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13" fillId="25" borderId="0" xfId="70" applyFont="1" applyFill="1" applyBorder="1" applyAlignment="1">
      <alignment horizontal="left"/>
    </xf>
    <xf numFmtId="167" fontId="5" fillId="26" borderId="0" xfId="0" applyNumberFormat="1" applyFont="1" applyFill="1" applyBorder="1" applyAlignment="1">
      <alignment horizontal="right" indent="1"/>
    </xf>
    <xf numFmtId="0" fontId="42" fillId="25" borderId="0" xfId="63" applyFont="1" applyFill="1" applyBorder="1" applyAlignment="1">
      <alignment horizontal="right" vertical="center" wrapText="1"/>
    </xf>
    <xf numFmtId="0" fontId="14" fillId="0" borderId="0" xfId="63" applyFont="1" applyBorder="1" applyAlignment="1">
      <alignment horizontal="right" vertical="center" wrapText="1"/>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165" fontId="15" fillId="0" borderId="0" xfId="62" applyNumberFormat="1" applyFont="1"/>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1" fontId="13" fillId="25" borderId="13" xfId="0" applyNumberFormat="1" applyFont="1" applyFill="1" applyBorder="1" applyAlignment="1">
      <alignment horizontal="center"/>
    </xf>
    <xf numFmtId="0" fontId="13" fillId="25" borderId="12" xfId="0" applyFont="1" applyFill="1" applyBorder="1" applyAlignment="1">
      <alignment horizontal="center"/>
    </xf>
    <xf numFmtId="0" fontId="0" fillId="25" borderId="19" xfId="0" applyFill="1" applyBorder="1" applyAlignment="1" applyProtection="1">
      <alignment vertical="center"/>
    </xf>
    <xf numFmtId="0" fontId="58" fillId="25" borderId="19" xfId="0" applyFont="1" applyFill="1" applyBorder="1" applyProtection="1"/>
    <xf numFmtId="0" fontId="59" fillId="25" borderId="19" xfId="0" applyFont="1" applyFill="1" applyBorder="1" applyProtection="1"/>
    <xf numFmtId="0" fontId="59" fillId="25" borderId="0" xfId="0" applyFont="1" applyFill="1" applyBorder="1" applyProtection="1"/>
    <xf numFmtId="0" fontId="43" fillId="25" borderId="19" xfId="0" applyFont="1" applyFill="1" applyBorder="1" applyProtection="1"/>
    <xf numFmtId="0" fontId="13" fillId="25" borderId="11" xfId="0" applyFont="1" applyFill="1" applyBorder="1" applyAlignment="1" applyProtection="1">
      <alignment horizontal="center"/>
    </xf>
    <xf numFmtId="0" fontId="13" fillId="25" borderId="12" xfId="0" applyFont="1" applyFill="1" applyBorder="1" applyAlignment="1" applyProtection="1">
      <alignment horizontal="center"/>
    </xf>
    <xf numFmtId="167" fontId="72" fillId="25" borderId="0" xfId="0" applyNumberFormat="1" applyFont="1" applyFill="1" applyBorder="1" applyAlignment="1" applyProtection="1">
      <alignment horizontal="right"/>
    </xf>
    <xf numFmtId="167" fontId="14" fillId="25" borderId="0" xfId="0" applyNumberFormat="1" applyFont="1" applyFill="1" applyBorder="1" applyAlignment="1" applyProtection="1">
      <alignment horizontal="right"/>
    </xf>
    <xf numFmtId="167" fontId="13" fillId="25" borderId="0" xfId="0" applyNumberFormat="1" applyFont="1" applyFill="1" applyBorder="1" applyAlignment="1" applyProtection="1">
      <alignment horizontal="right"/>
    </xf>
    <xf numFmtId="0" fontId="63" fillId="25" borderId="0" xfId="0" applyFont="1" applyFill="1" applyBorder="1" applyAlignment="1" applyProtection="1">
      <alignment horizontal="center"/>
    </xf>
    <xf numFmtId="0" fontId="78" fillId="25" borderId="0" xfId="0" applyFont="1" applyFill="1" applyBorder="1" applyAlignment="1" applyProtection="1">
      <alignment horizontal="left"/>
    </xf>
    <xf numFmtId="0" fontId="0" fillId="26" borderId="18" xfId="0" applyFill="1" applyBorder="1" applyProtection="1"/>
    <xf numFmtId="0" fontId="13" fillId="25" borderId="18" xfId="0" applyFont="1" applyFill="1" applyBorder="1" applyAlignment="1" applyProtection="1">
      <alignment horizontal="right"/>
    </xf>
    <xf numFmtId="0" fontId="73" fillId="25" borderId="0" xfId="0" applyFont="1" applyFill="1" applyBorder="1" applyProtection="1"/>
    <xf numFmtId="168" fontId="72" fillId="25" borderId="0" xfId="0" applyNumberFormat="1" applyFont="1" applyFill="1" applyBorder="1" applyAlignment="1" applyProtection="1">
      <alignment horizontal="right"/>
    </xf>
    <xf numFmtId="168" fontId="72" fillId="26" borderId="0" xfId="0" applyNumberFormat="1" applyFont="1" applyFill="1" applyBorder="1" applyAlignment="1" applyProtection="1">
      <alignment horizontal="right"/>
    </xf>
    <xf numFmtId="168" fontId="14" fillId="25" borderId="0" xfId="0" applyNumberFormat="1" applyFont="1" applyFill="1" applyBorder="1" applyAlignment="1" applyProtection="1">
      <alignment horizontal="right"/>
    </xf>
    <xf numFmtId="168" fontId="14" fillId="26" borderId="0" xfId="0" applyNumberFormat="1" applyFont="1" applyFill="1" applyBorder="1" applyAlignment="1" applyProtection="1">
      <alignment horizontal="right"/>
    </xf>
    <xf numFmtId="168" fontId="13" fillId="25" borderId="0" xfId="0" applyNumberFormat="1" applyFont="1" applyFill="1" applyBorder="1" applyAlignment="1" applyProtection="1">
      <alignment horizontal="right"/>
    </xf>
    <xf numFmtId="168" fontId="13" fillId="26" borderId="0" xfId="0" applyNumberFormat="1" applyFont="1" applyFill="1" applyBorder="1" applyAlignment="1" applyProtection="1">
      <alignment horizontal="right"/>
    </xf>
    <xf numFmtId="0" fontId="14" fillId="25" borderId="0" xfId="0" applyFont="1" applyFill="1" applyBorder="1" applyAlignment="1" applyProtection="1">
      <alignment horizontal="left" indent="1"/>
    </xf>
    <xf numFmtId="0" fontId="30" fillId="25" borderId="19" xfId="0" applyFont="1" applyFill="1" applyBorder="1" applyProtection="1"/>
    <xf numFmtId="0" fontId="0" fillId="25" borderId="18" xfId="0" applyFill="1" applyBorder="1" applyAlignment="1" applyProtection="1">
      <alignment horizontal="left"/>
    </xf>
    <xf numFmtId="0" fontId="114" fillId="0" borderId="0" xfId="40" applyFont="1" applyFill="1" applyBorder="1" applyAlignment="1" applyProtection="1">
      <alignment horizontal="left" indent="1"/>
    </xf>
    <xf numFmtId="165" fontId="13" fillId="25" borderId="0" xfId="0" applyNumberFormat="1" applyFont="1" applyFill="1" applyBorder="1" applyAlignment="1" applyProtection="1">
      <alignment horizontal="center"/>
    </xf>
    <xf numFmtId="0" fontId="15" fillId="0" borderId="0" xfId="0" applyFont="1" applyProtection="1"/>
    <xf numFmtId="167" fontId="72" fillId="25" borderId="0" xfId="0" applyNumberFormat="1" applyFont="1" applyFill="1" applyBorder="1" applyAlignment="1" applyProtection="1">
      <alignment horizontal="right" indent="1"/>
    </xf>
    <xf numFmtId="167" fontId="72" fillId="26" borderId="0" xfId="0" applyNumberFormat="1" applyFont="1" applyFill="1" applyBorder="1" applyAlignment="1" applyProtection="1">
      <alignment horizontal="right" indent="1"/>
    </xf>
    <xf numFmtId="0" fontId="60" fillId="25" borderId="0" xfId="0" applyFont="1" applyFill="1" applyBorder="1" applyAlignment="1" applyProtection="1">
      <alignment horizontal="left"/>
    </xf>
    <xf numFmtId="167" fontId="14" fillId="25" borderId="0" xfId="0" applyNumberFormat="1" applyFont="1" applyFill="1" applyBorder="1" applyAlignment="1" applyProtection="1">
      <alignment horizontal="right" indent="1"/>
    </xf>
    <xf numFmtId="167" fontId="14" fillId="26" borderId="0" xfId="0" applyNumberFormat="1" applyFont="1" applyFill="1" applyBorder="1" applyAlignment="1" applyProtection="1">
      <alignment horizontal="right" indent="1"/>
    </xf>
    <xf numFmtId="167" fontId="13" fillId="25" borderId="0" xfId="0" applyNumberFormat="1" applyFont="1" applyFill="1" applyBorder="1" applyAlignment="1" applyProtection="1">
      <alignment horizontal="right" wrapText="1" indent="1"/>
    </xf>
    <xf numFmtId="168" fontId="13" fillId="25" borderId="0" xfId="0" applyNumberFormat="1" applyFont="1" applyFill="1" applyBorder="1" applyAlignment="1" applyProtection="1">
      <alignment horizontal="right" wrapText="1" indent="1"/>
    </xf>
    <xf numFmtId="168" fontId="13" fillId="26" borderId="0" xfId="0" applyNumberFormat="1" applyFont="1" applyFill="1" applyBorder="1" applyAlignment="1" applyProtection="1">
      <alignment horizontal="right" wrapText="1" indent="1"/>
    </xf>
    <xf numFmtId="167" fontId="14" fillId="25" borderId="0" xfId="0" applyNumberFormat="1" applyFont="1" applyFill="1" applyBorder="1" applyAlignment="1" applyProtection="1">
      <alignment horizontal="right" wrapText="1" indent="1"/>
    </xf>
    <xf numFmtId="168" fontId="14" fillId="25" borderId="0" xfId="0" applyNumberFormat="1" applyFont="1" applyFill="1" applyBorder="1" applyAlignment="1" applyProtection="1">
      <alignment horizontal="right" wrapText="1" indent="1"/>
    </xf>
    <xf numFmtId="168" fontId="14" fillId="26" borderId="0" xfId="0" applyNumberFormat="1" applyFont="1" applyFill="1" applyBorder="1" applyAlignment="1" applyProtection="1">
      <alignment horizontal="right" wrapText="1" indent="1"/>
    </xf>
    <xf numFmtId="0" fontId="13" fillId="25" borderId="58" xfId="0" applyFont="1" applyFill="1" applyBorder="1" applyAlignment="1">
      <alignment horizontal="center"/>
    </xf>
    <xf numFmtId="0" fontId="13" fillId="25" borderId="60" xfId="0" applyFont="1" applyFill="1" applyBorder="1" applyAlignment="1">
      <alignment horizontal="center"/>
    </xf>
    <xf numFmtId="0" fontId="13" fillId="26" borderId="78" xfId="62" applyFont="1" applyFill="1" applyBorder="1" applyAlignment="1">
      <alignment horizontal="center" vertical="center"/>
    </xf>
    <xf numFmtId="0" fontId="13" fillId="26" borderId="79" xfId="62" applyFont="1" applyFill="1" applyBorder="1" applyAlignment="1">
      <alignment horizontal="center" vertical="center"/>
    </xf>
    <xf numFmtId="0" fontId="13" fillId="26" borderId="77" xfId="70" applyFont="1" applyFill="1" applyBorder="1" applyAlignment="1">
      <alignment horizontal="center"/>
    </xf>
    <xf numFmtId="0" fontId="13" fillId="25" borderId="80" xfId="7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6" borderId="13" xfId="70" applyFont="1" applyFill="1" applyBorder="1" applyAlignment="1">
      <alignment horizontal="center"/>
    </xf>
    <xf numFmtId="0" fontId="13" fillId="26" borderId="84" xfId="70" applyFont="1" applyFill="1" applyBorder="1" applyAlignment="1">
      <alignment horizontal="center"/>
    </xf>
    <xf numFmtId="0" fontId="13" fillId="26" borderId="82" xfId="70" applyFont="1" applyFill="1" applyBorder="1" applyAlignment="1">
      <alignment horizontal="center"/>
    </xf>
    <xf numFmtId="0" fontId="13" fillId="25" borderId="77" xfId="70" applyFont="1" applyFill="1" applyBorder="1" applyAlignment="1">
      <alignment horizontal="center" wrapText="1"/>
    </xf>
    <xf numFmtId="0" fontId="13" fillId="25" borderId="81" xfId="70" applyFont="1" applyFill="1" applyBorder="1" applyAlignment="1">
      <alignment horizontal="center"/>
    </xf>
    <xf numFmtId="0" fontId="10" fillId="26" borderId="13" xfId="0" applyFont="1" applyFill="1" applyBorder="1" applyAlignment="1"/>
    <xf numFmtId="0" fontId="13" fillId="25" borderId="18" xfId="63" applyFont="1" applyFill="1" applyBorder="1" applyAlignment="1">
      <alignment horizontal="left" indent="6"/>
    </xf>
    <xf numFmtId="0" fontId="72" fillId="25" borderId="0" xfId="78" applyFont="1" applyFill="1" applyBorder="1" applyAlignment="1">
      <alignment horizontal="left" vertical="center"/>
    </xf>
    <xf numFmtId="0" fontId="11" fillId="25" borderId="22" xfId="62" applyFont="1" applyFill="1" applyBorder="1" applyAlignment="1">
      <alignment horizontal="left"/>
    </xf>
    <xf numFmtId="0" fontId="13" fillId="25" borderId="13" xfId="70" applyFont="1" applyFill="1" applyBorder="1" applyAlignment="1">
      <alignment wrapText="1"/>
    </xf>
    <xf numFmtId="1" fontId="14" fillId="25" borderId="0" xfId="63" applyNumberFormat="1" applyFont="1" applyFill="1" applyBorder="1" applyAlignment="1">
      <alignment horizontal="center" vertical="center" wrapText="1"/>
    </xf>
    <xf numFmtId="3" fontId="4" fillId="0" borderId="0" xfId="58" applyNumberFormat="1" applyFont="1" applyBorder="1" applyAlignment="1">
      <alignment horizontal="center"/>
    </xf>
    <xf numFmtId="0" fontId="122" fillId="25" borderId="0" xfId="63" applyFont="1" applyFill="1" applyBorder="1" applyAlignment="1">
      <alignment horizontal="center" vertical="center"/>
    </xf>
    <xf numFmtId="3" fontId="44" fillId="25" borderId="12" xfId="63" quotePrefix="1" applyNumberFormat="1" applyFont="1" applyFill="1" applyBorder="1" applyAlignment="1">
      <alignment horizontal="center" vertical="center" wrapText="1"/>
    </xf>
    <xf numFmtId="0" fontId="123" fillId="25" borderId="0" xfId="63" applyFont="1" applyFill="1" applyBorder="1" applyAlignment="1">
      <alignment horizontal="center" vertical="center"/>
    </xf>
    <xf numFmtId="0" fontId="10" fillId="25" borderId="0" xfId="63" applyFont="1" applyFill="1" applyBorder="1" applyAlignment="1">
      <alignment horizontal="right"/>
    </xf>
    <xf numFmtId="0" fontId="4" fillId="25" borderId="0" xfId="63" applyFill="1" applyBorder="1" applyAlignment="1">
      <alignment horizontal="right" vertical="center"/>
    </xf>
    <xf numFmtId="0" fontId="72" fillId="25" borderId="0" xfId="63" applyFont="1" applyFill="1" applyBorder="1" applyAlignment="1">
      <alignment horizontal="left" vertical="center"/>
    </xf>
    <xf numFmtId="3" fontId="83" fillId="25" borderId="0" xfId="63" applyNumberFormat="1" applyFont="1" applyFill="1" applyBorder="1" applyAlignment="1">
      <alignment horizontal="right" vertical="center"/>
    </xf>
    <xf numFmtId="0" fontId="8" fillId="25" borderId="19" xfId="63" applyFont="1" applyFill="1" applyBorder="1" applyAlignment="1">
      <alignment horizontal="right" vertical="center"/>
    </xf>
    <xf numFmtId="1" fontId="14" fillId="25" borderId="0" xfId="63" applyNumberFormat="1" applyFont="1" applyFill="1" applyBorder="1" applyAlignment="1">
      <alignment horizontal="right" vertical="center" wrapText="1"/>
    </xf>
    <xf numFmtId="3" fontId="14" fillId="0" borderId="0" xfId="63" applyNumberFormat="1" applyFont="1" applyBorder="1" applyAlignment="1">
      <alignment horizontal="right" vertical="center" wrapText="1"/>
    </xf>
    <xf numFmtId="0" fontId="20" fillId="25" borderId="0" xfId="63" applyFont="1" applyFill="1" applyBorder="1" applyAlignment="1">
      <alignment horizontal="center" vertical="center" wrapText="1"/>
    </xf>
    <xf numFmtId="0" fontId="49" fillId="25" borderId="0" xfId="63" applyFont="1" applyFill="1" applyBorder="1" applyAlignment="1">
      <alignment vertical="center"/>
    </xf>
    <xf numFmtId="0" fontId="72" fillId="24" borderId="0" xfId="66" applyFont="1" applyFill="1" applyBorder="1" applyAlignment="1">
      <alignment horizontal="center" vertical="top"/>
    </xf>
    <xf numFmtId="0" fontId="123" fillId="25" borderId="19" xfId="63" applyFont="1" applyFill="1" applyBorder="1"/>
    <xf numFmtId="1" fontId="20" fillId="25" borderId="0" xfId="63" applyNumberFormat="1" applyFont="1" applyFill="1" applyBorder="1" applyAlignment="1">
      <alignment horizontal="center" vertical="center" wrapText="1"/>
    </xf>
    <xf numFmtId="0" fontId="20" fillId="0" borderId="0" xfId="63" applyFont="1" applyBorder="1" applyAlignment="1">
      <alignment horizontal="center" vertical="center" wrapText="1"/>
    </xf>
    <xf numFmtId="0" fontId="43" fillId="25" borderId="0" xfId="63" applyFont="1" applyFill="1" applyBorder="1"/>
    <xf numFmtId="0" fontId="11" fillId="25" borderId="0" xfId="63" applyFont="1" applyFill="1" applyBorder="1" applyAlignment="1">
      <alignment horizontal="justify" vertical="top"/>
    </xf>
    <xf numFmtId="1" fontId="13" fillId="25" borderId="0" xfId="63" applyNumberFormat="1" applyFont="1" applyFill="1" applyBorder="1" applyAlignment="1">
      <alignment horizontal="center" vertical="center" wrapText="1"/>
    </xf>
    <xf numFmtId="0" fontId="83" fillId="24" borderId="0" xfId="66" applyFont="1" applyFill="1" applyBorder="1" applyAlignment="1">
      <alignment horizontal="left" vertical="top"/>
    </xf>
    <xf numFmtId="0" fontId="13" fillId="0" borderId="0" xfId="63" applyFont="1" applyBorder="1" applyAlignment="1">
      <alignment horizontal="center" vertical="top" wrapText="1"/>
    </xf>
    <xf numFmtId="0" fontId="43" fillId="25" borderId="0" xfId="70" applyFont="1" applyFill="1" applyBorder="1" applyAlignment="1"/>
    <xf numFmtId="0" fontId="44" fillId="24" borderId="0" xfId="66" applyFont="1" applyFill="1" applyBorder="1" applyAlignment="1">
      <alignment horizontal="left"/>
    </xf>
    <xf numFmtId="3" fontId="119" fillId="25" borderId="0" xfId="68" applyNumberFormat="1" applyFont="1" applyFill="1" applyBorder="1" applyAlignment="1" applyProtection="1">
      <alignment horizontal="left"/>
    </xf>
    <xf numFmtId="0" fontId="13" fillId="0" borderId="0" xfId="70" applyFont="1" applyBorder="1" applyAlignment="1">
      <alignment horizontal="center"/>
    </xf>
    <xf numFmtId="0" fontId="42" fillId="25" borderId="0" xfId="70" applyFont="1" applyFill="1" applyBorder="1" applyAlignment="1"/>
    <xf numFmtId="49" fontId="14" fillId="25" borderId="0" xfId="63" applyNumberFormat="1" applyFont="1" applyFill="1" applyBorder="1" applyAlignment="1">
      <alignment horizontal="left"/>
    </xf>
    <xf numFmtId="3" fontId="124" fillId="25" borderId="0" xfId="63" applyNumberFormat="1" applyFont="1" applyFill="1" applyBorder="1" applyAlignment="1">
      <alignment horizontal="right"/>
    </xf>
    <xf numFmtId="49" fontId="14" fillId="26" borderId="0" xfId="220" applyNumberFormat="1" applyFont="1" applyFill="1" applyBorder="1" applyAlignment="1">
      <alignment horizontal="right"/>
    </xf>
    <xf numFmtId="0" fontId="95" fillId="0" borderId="0" xfId="68" applyAlignment="1" applyProtection="1"/>
    <xf numFmtId="0" fontId="11" fillId="25" borderId="22" xfId="62" applyFont="1" applyFill="1" applyBorder="1" applyAlignment="1"/>
    <xf numFmtId="0" fontId="14" fillId="25" borderId="11" xfId="62" applyFont="1" applyFill="1" applyBorder="1" applyAlignment="1">
      <alignment horizontal="center" vertical="center" wrapText="1"/>
    </xf>
    <xf numFmtId="0" fontId="14" fillId="25" borderId="87" xfId="62" applyFont="1" applyFill="1" applyBorder="1" applyAlignment="1">
      <alignment horizontal="center" vertical="center" wrapText="1"/>
    </xf>
    <xf numFmtId="0" fontId="49" fillId="25" borderId="0" xfId="62" applyFont="1" applyFill="1" applyAlignment="1"/>
    <xf numFmtId="0" fontId="49" fillId="25" borderId="0" xfId="62" applyFont="1" applyFill="1" applyBorder="1" applyAlignment="1"/>
    <xf numFmtId="171" fontId="72" fillId="26" borderId="0" xfId="78" applyNumberFormat="1" applyFont="1" applyFill="1" applyBorder="1" applyAlignment="1">
      <alignment horizontal="right" vertical="center"/>
    </xf>
    <xf numFmtId="0" fontId="4" fillId="25" borderId="19" xfId="72" applyFill="1" applyBorder="1" applyAlignment="1"/>
    <xf numFmtId="0" fontId="49" fillId="0" borderId="0" xfId="62" applyFont="1" applyAlignment="1"/>
    <xf numFmtId="0" fontId="4" fillId="25" borderId="0" xfId="62" applyFill="1" applyAlignment="1"/>
    <xf numFmtId="0" fontId="4" fillId="0" borderId="0" xfId="62" applyAlignment="1"/>
    <xf numFmtId="3" fontId="10" fillId="24" borderId="0" xfId="40" applyNumberFormat="1" applyFont="1" applyFill="1" applyBorder="1" applyAlignment="1">
      <alignment horizontal="left" vertical="center"/>
    </xf>
    <xf numFmtId="171" fontId="5" fillId="26" borderId="0" xfId="70" applyNumberFormat="1" applyFont="1" applyFill="1" applyBorder="1" applyAlignment="1">
      <alignment horizontal="right" vertical="center"/>
    </xf>
    <xf numFmtId="0" fontId="13" fillId="24" borderId="0" xfId="221" applyFont="1" applyFill="1" applyBorder="1" applyAlignment="1">
      <alignment horizontal="left" indent="1"/>
    </xf>
    <xf numFmtId="0" fontId="31" fillId="25" borderId="0" xfId="219" applyFont="1" applyFill="1" applyBorder="1" applyAlignment="1">
      <alignment horizontal="left" wrapText="1" indent="1"/>
    </xf>
    <xf numFmtId="0" fontId="17" fillId="25" borderId="0" xfId="62" applyFont="1" applyFill="1" applyBorder="1" applyAlignment="1">
      <alignment vertical="center"/>
    </xf>
    <xf numFmtId="0" fontId="15" fillId="25" borderId="0" xfId="62" applyFont="1" applyFill="1" applyBorder="1" applyAlignment="1">
      <alignment vertical="center"/>
    </xf>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25" borderId="0" xfId="78" applyFont="1" applyFill="1" applyBorder="1"/>
    <xf numFmtId="3" fontId="5" fillId="24" borderId="0" xfId="40" applyNumberFormat="1" applyFont="1" applyFill="1" applyBorder="1" applyAlignment="1">
      <alignment horizontal="left" vertical="center" wrapText="1" indent="1"/>
    </xf>
    <xf numFmtId="171" fontId="5" fillId="26" borderId="0" xfId="78" applyNumberFormat="1" applyFont="1" applyFill="1" applyBorder="1" applyAlignment="1">
      <alignment horizontal="right" vertical="center"/>
    </xf>
    <xf numFmtId="3" fontId="5" fillId="24" borderId="0" xfId="40" applyNumberFormat="1" applyFont="1" applyFill="1" applyBorder="1" applyAlignment="1">
      <alignment horizontal="left" vertical="center" indent="1"/>
    </xf>
    <xf numFmtId="0" fontId="5" fillId="25" borderId="0" xfId="78" applyFont="1" applyFill="1" applyBorder="1" applyAlignment="1">
      <alignment horizontal="left" vertical="center" indent="1"/>
    </xf>
    <xf numFmtId="0" fontId="4" fillId="0" borderId="0" xfId="62" applyBorder="1" applyAlignment="1"/>
    <xf numFmtId="0" fontId="14" fillId="25" borderId="0" xfId="62" applyFont="1" applyFill="1" applyBorder="1" applyAlignment="1">
      <alignment wrapText="1"/>
    </xf>
    <xf numFmtId="0" fontId="18" fillId="25" borderId="0" xfId="62" applyFont="1" applyFill="1" applyBorder="1" applyAlignment="1">
      <alignment wrapText="1"/>
    </xf>
    <xf numFmtId="0" fontId="4" fillId="25" borderId="19" xfId="72" applyFont="1" applyFill="1" applyBorder="1" applyAlignment="1"/>
    <xf numFmtId="167" fontId="58" fillId="0" borderId="0" xfId="0" applyNumberFormat="1" applyFont="1" applyProtection="1">
      <protection locked="0"/>
    </xf>
    <xf numFmtId="0" fontId="13" fillId="25" borderId="18" xfId="63" applyFont="1" applyFill="1" applyBorder="1" applyAlignment="1">
      <alignment horizontal="left" indent="7"/>
    </xf>
    <xf numFmtId="3" fontId="126" fillId="26" borderId="0" xfId="70" applyNumberFormat="1" applyFont="1" applyFill="1" applyBorder="1" applyAlignment="1">
      <alignment horizontal="right"/>
    </xf>
    <xf numFmtId="1" fontId="126" fillId="26" borderId="0" xfId="70" applyNumberFormat="1" applyFont="1" applyFill="1" applyBorder="1" applyAlignment="1">
      <alignment horizontal="right"/>
    </xf>
    <xf numFmtId="0" fontId="128" fillId="26" borderId="0" xfId="70" applyFont="1" applyFill="1" applyBorder="1"/>
    <xf numFmtId="0" fontId="128" fillId="26" borderId="0" xfId="70" applyFont="1" applyFill="1"/>
    <xf numFmtId="2" fontId="129" fillId="26" borderId="0" xfId="70" applyNumberFormat="1" applyFont="1" applyFill="1" applyBorder="1" applyAlignment="1">
      <alignment horizontal="center"/>
    </xf>
    <xf numFmtId="167" fontId="0" fillId="0" borderId="0" xfId="0" applyNumberFormat="1" applyProtection="1">
      <protection locked="0"/>
    </xf>
    <xf numFmtId="165" fontId="0" fillId="0" borderId="0" xfId="0" applyNumberFormat="1" applyProtection="1">
      <protection locked="0"/>
    </xf>
    <xf numFmtId="168" fontId="43" fillId="0" borderId="0" xfId="0" applyNumberFormat="1" applyFont="1" applyProtection="1">
      <protection locked="0"/>
    </xf>
    <xf numFmtId="165" fontId="58" fillId="0" borderId="0" xfId="0" applyNumberFormat="1" applyFont="1" applyProtection="1">
      <protection locked="0"/>
    </xf>
    <xf numFmtId="3" fontId="11" fillId="25" borderId="0" xfId="63" applyNumberFormat="1" applyFont="1" applyFill="1" applyBorder="1" applyAlignment="1">
      <alignment horizontal="right" vertical="center" wrapText="1"/>
    </xf>
    <xf numFmtId="3" fontId="5" fillId="27" borderId="0" xfId="40" applyNumberFormat="1" applyFont="1" applyFill="1" applyBorder="1" applyAlignment="1">
      <alignment horizontal="left" vertical="center" wrapText="1"/>
    </xf>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116" fillId="37" borderId="0" xfId="40" applyNumberFormat="1" applyFont="1" applyFill="1" applyBorder="1" applyAlignment="1">
      <alignment horizontal="justify" vertical="center" readingOrder="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77" fillId="26" borderId="15" xfId="0" applyFont="1" applyFill="1" applyBorder="1" applyAlignment="1" applyProtection="1">
      <alignment horizontal="left" vertical="center"/>
    </xf>
    <xf numFmtId="0" fontId="77" fillId="26" borderId="16" xfId="0" applyFont="1" applyFill="1" applyBorder="1" applyAlignment="1" applyProtection="1">
      <alignment horizontal="left" vertical="center"/>
    </xf>
    <xf numFmtId="0" fontId="77" fillId="26" borderId="17" xfId="0" applyFont="1" applyFill="1" applyBorder="1" applyAlignment="1" applyProtection="1">
      <alignment horizontal="left" vertical="center"/>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3" fillId="26" borderId="52" xfId="0" applyFont="1" applyFill="1" applyBorder="1" applyAlignment="1" applyProtection="1">
      <alignment horizontal="center"/>
    </xf>
    <xf numFmtId="168" fontId="14" fillId="27" borderId="0" xfId="40" applyNumberFormat="1" applyFont="1" applyFill="1" applyBorder="1" applyAlignment="1" applyProtection="1">
      <alignment horizontal="right" wrapText="1" indent="2"/>
    </xf>
    <xf numFmtId="0" fontId="18" fillId="25" borderId="0" xfId="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6" borderId="0" xfId="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43" fillId="26" borderId="15" xfId="0" applyFont="1" applyFill="1" applyBorder="1" applyAlignment="1" applyProtection="1">
      <alignment horizontal="left" vertical="center"/>
    </xf>
    <xf numFmtId="0" fontId="43" fillId="26" borderId="16" xfId="0" applyFont="1" applyFill="1" applyBorder="1" applyAlignment="1" applyProtection="1">
      <alignment horizontal="left" vertical="center"/>
    </xf>
    <xf numFmtId="0" fontId="43" fillId="26" borderId="17" xfId="0" applyFont="1" applyFill="1" applyBorder="1" applyAlignment="1" applyProtection="1">
      <alignment horizontal="left" vertical="center"/>
    </xf>
    <xf numFmtId="173" fontId="14" fillId="25" borderId="0" xfId="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8" fontId="75" fillId="24" borderId="0" xfId="40" applyNumberFormat="1" applyFont="1" applyFill="1" applyBorder="1" applyAlignment="1" applyProtection="1">
      <alignment horizontal="right" wrapText="1" indent="2"/>
    </xf>
    <xf numFmtId="168" fontId="75"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0" fontId="13" fillId="25" borderId="18" xfId="0" applyFont="1" applyFill="1" applyBorder="1" applyAlignment="1" applyProtection="1">
      <alignment horizontal="left" indent="4"/>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78" fillId="25" borderId="0" xfId="0" applyFont="1" applyFill="1" applyBorder="1" applyAlignment="1" applyProtection="1">
      <alignment horizontal="center"/>
    </xf>
    <xf numFmtId="0" fontId="43" fillId="26" borderId="15" xfId="0" applyFont="1" applyFill="1" applyBorder="1" applyAlignment="1" applyProtection="1">
      <alignment horizontal="left"/>
    </xf>
    <xf numFmtId="0" fontId="43" fillId="26" borderId="16" xfId="0" applyFont="1" applyFill="1" applyBorder="1" applyAlignment="1" applyProtection="1">
      <alignment horizontal="left"/>
    </xf>
    <xf numFmtId="0" fontId="43" fillId="26" borderId="17" xfId="0" applyFont="1" applyFill="1" applyBorder="1" applyAlignment="1" applyProtection="1">
      <alignment horizontal="left"/>
    </xf>
    <xf numFmtId="0" fontId="0" fillId="25" borderId="0" xfId="0" applyFill="1" applyAlignment="1" applyProtection="1">
      <alignment vertical="justify" wrapText="1"/>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18" xfId="0" applyFont="1" applyFill="1" applyBorder="1" applyAlignment="1" applyProtection="1">
      <alignment horizontal="right" indent="6"/>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wrapTex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3" fillId="26" borderId="71" xfId="70" applyFont="1" applyFill="1" applyBorder="1" applyAlignment="1">
      <alignment horizontal="center" vertical="center"/>
    </xf>
    <xf numFmtId="0" fontId="113" fillId="26" borderId="72" xfId="70" applyFont="1" applyFill="1" applyBorder="1" applyAlignment="1">
      <alignment horizontal="center" vertical="center"/>
    </xf>
    <xf numFmtId="0" fontId="72" fillId="25" borderId="0" xfId="78" applyFont="1" applyFill="1" applyBorder="1" applyAlignment="1">
      <alignment horizontal="left"/>
    </xf>
    <xf numFmtId="0" fontId="118" fillId="25" borderId="0" xfId="62" applyFont="1" applyFill="1" applyBorder="1" applyAlignment="1">
      <alignment horizontal="center" wrapText="1"/>
    </xf>
    <xf numFmtId="0" fontId="10" fillId="25" borderId="18" xfId="70" applyFont="1" applyFill="1" applyBorder="1" applyAlignment="1">
      <alignment horizontal="left" indent="4"/>
    </xf>
    <xf numFmtId="0" fontId="18" fillId="25" borderId="48" xfId="63" applyFont="1" applyFill="1" applyBorder="1" applyAlignment="1">
      <alignment horizontal="center"/>
    </xf>
    <xf numFmtId="0" fontId="120" fillId="25" borderId="34" xfId="63" applyFont="1" applyFill="1" applyBorder="1" applyAlignment="1">
      <alignment horizontal="center" vertical="center"/>
    </xf>
    <xf numFmtId="0" fontId="120" fillId="25" borderId="35" xfId="63" applyFont="1" applyFill="1" applyBorder="1" applyAlignment="1">
      <alignment horizontal="center" vertical="center"/>
    </xf>
    <xf numFmtId="173" fontId="5" fillId="26" borderId="0" xfId="220" applyNumberFormat="1" applyFont="1" applyFill="1" applyBorder="1" applyAlignment="1">
      <alignment horizontal="right"/>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57" xfId="0" applyFont="1" applyFill="1" applyBorder="1" applyAlignment="1">
      <alignment horizontal="center"/>
    </xf>
    <xf numFmtId="0" fontId="13" fillId="25" borderId="12"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25" fillId="25" borderId="0" xfId="70" applyFont="1" applyFill="1" applyBorder="1" applyAlignment="1">
      <alignment horizontal="left" indent="1"/>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83" xfId="70" applyFont="1" applyFill="1" applyBorder="1" applyAlignment="1">
      <alignment horizontal="center" wrapText="1"/>
    </xf>
    <xf numFmtId="0" fontId="13" fillId="25" borderId="13" xfId="70" applyFont="1" applyFill="1" applyBorder="1" applyAlignment="1">
      <alignment horizontal="center" wrapTex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49" xfId="70" applyFont="1" applyFill="1" applyBorder="1" applyAlignment="1">
      <alignment horizontal="center"/>
    </xf>
    <xf numFmtId="0" fontId="117" fillId="25" borderId="75" xfId="62" applyFont="1" applyFill="1" applyBorder="1" applyAlignment="1">
      <alignment horizontal="center" vertical="center"/>
    </xf>
    <xf numFmtId="0" fontId="117" fillId="25" borderId="76" xfId="62" applyFont="1" applyFill="1" applyBorder="1" applyAlignment="1">
      <alignment horizontal="center" vertical="center"/>
    </xf>
    <xf numFmtId="0" fontId="117" fillId="25" borderId="73" xfId="62" applyFont="1" applyFill="1" applyBorder="1" applyAlignment="1">
      <alignment horizontal="center" vertical="center"/>
    </xf>
    <xf numFmtId="0" fontId="117" fillId="25" borderId="74" xfId="62" applyFont="1" applyFill="1" applyBorder="1" applyAlignment="1">
      <alignment horizontal="center" vertical="center"/>
    </xf>
    <xf numFmtId="0" fontId="14" fillId="25" borderId="85" xfId="62" applyFont="1" applyFill="1" applyBorder="1" applyAlignment="1">
      <alignment horizontal="center" vertical="center" wrapText="1"/>
    </xf>
    <xf numFmtId="0" fontId="31" fillId="25" borderId="0" xfId="62" applyFont="1" applyFill="1" applyBorder="1" applyAlignment="1">
      <alignment horizontal="left" wrapText="1"/>
    </xf>
    <xf numFmtId="0" fontId="43" fillId="26" borderId="31" xfId="62" applyFont="1" applyFill="1" applyBorder="1" applyAlignment="1">
      <alignment horizontal="left" vertical="center"/>
    </xf>
    <xf numFmtId="0" fontId="43" fillId="26" borderId="32" xfId="62" applyFont="1" applyFill="1" applyBorder="1" applyAlignment="1">
      <alignment horizontal="left" vertical="center"/>
    </xf>
    <xf numFmtId="0" fontId="43" fillId="26" borderId="33" xfId="62" applyFont="1" applyFill="1" applyBorder="1" applyAlignment="1">
      <alignment horizontal="left" vertical="center"/>
    </xf>
    <xf numFmtId="3" fontId="72" fillId="24" borderId="0" xfId="40" applyNumberFormat="1" applyFont="1" applyFill="1" applyBorder="1" applyAlignment="1">
      <alignment horizontal="left" vertical="center"/>
    </xf>
    <xf numFmtId="0" fontId="72" fillId="25" borderId="67" xfId="78" applyFont="1" applyFill="1" applyBorder="1" applyAlignment="1">
      <alignment horizontal="left" vertical="center"/>
    </xf>
    <xf numFmtId="3" fontId="72" fillId="24" borderId="0" xfId="40" applyNumberFormat="1" applyFont="1" applyFill="1" applyBorder="1" applyAlignment="1">
      <alignment horizontal="left"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4" fillId="25" borderId="86" xfId="62" applyFont="1" applyFill="1" applyBorder="1" applyAlignment="1">
      <alignment horizontal="center" vertical="center" wrapText="1"/>
    </xf>
    <xf numFmtId="0" fontId="13" fillId="25" borderId="18" xfId="70" applyFont="1" applyFill="1" applyBorder="1" applyAlignment="1">
      <alignment horizontal="right" indent="6"/>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0" fontId="13" fillId="26" borderId="13" xfId="70" applyFont="1" applyFill="1" applyBorder="1" applyAlignment="1">
      <alignment horizontal="center"/>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2">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220"/>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221"/>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5">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2015</c:v>
                  </c:pt>
                  <c:pt idx="12">
                    <c:v>2016</c:v>
                  </c:pt>
                </c:lvl>
              </c:multiLvlStrCache>
            </c:multiLvlStrRef>
          </c:cat>
          <c:val>
            <c:numRef>
              <c:f>'9lay_off'!$E$12:$Q$12</c:f>
              <c:numCache>
                <c:formatCode>0</c:formatCode>
                <c:ptCount val="13"/>
                <c:pt idx="0">
                  <c:v>99</c:v>
                </c:pt>
                <c:pt idx="1">
                  <c:v>108</c:v>
                </c:pt>
                <c:pt idx="2">
                  <c:v>112</c:v>
                </c:pt>
                <c:pt idx="3">
                  <c:v>118</c:v>
                </c:pt>
                <c:pt idx="4">
                  <c:v>102</c:v>
                </c:pt>
                <c:pt idx="5">
                  <c:v>95</c:v>
                </c:pt>
                <c:pt idx="6">
                  <c:v>80</c:v>
                </c:pt>
                <c:pt idx="7">
                  <c:v>71</c:v>
                </c:pt>
                <c:pt idx="8">
                  <c:v>77</c:v>
                </c:pt>
                <c:pt idx="9">
                  <c:v>75</c:v>
                </c:pt>
                <c:pt idx="10">
                  <c:v>82</c:v>
                </c:pt>
                <c:pt idx="11">
                  <c:v>89</c:v>
                </c:pt>
                <c:pt idx="12">
                  <c:v>82</c:v>
                </c:pt>
              </c:numCache>
            </c:numRef>
          </c:val>
        </c:ser>
        <c:dLbls>
          <c:showLegendKey val="0"/>
          <c:showVal val="0"/>
          <c:showCatName val="0"/>
          <c:showSerName val="0"/>
          <c:showPercent val="0"/>
          <c:showBubbleSize val="0"/>
        </c:dLbls>
        <c:gapWidth val="150"/>
        <c:axId val="92072960"/>
        <c:axId val="92963584"/>
      </c:barChart>
      <c:catAx>
        <c:axId val="920729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92963584"/>
        <c:crosses val="autoZero"/>
        <c:auto val="1"/>
        <c:lblAlgn val="ctr"/>
        <c:lblOffset val="100"/>
        <c:tickLblSkip val="1"/>
        <c:tickMarkSkip val="1"/>
        <c:noMultiLvlLbl val="0"/>
      </c:catAx>
      <c:valAx>
        <c:axId val="929635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20729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104884</c:v>
              </c:pt>
              <c:pt idx="1">
                <c:v>103114</c:v>
              </c:pt>
            </c:numLit>
          </c:val>
        </c:ser>
        <c:dLbls>
          <c:showLegendKey val="0"/>
          <c:showVal val="0"/>
          <c:showCatName val="0"/>
          <c:showSerName val="0"/>
          <c:showPercent val="0"/>
          <c:showBubbleSize val="0"/>
        </c:dLbls>
        <c:gapWidth val="120"/>
        <c:axId val="94968832"/>
        <c:axId val="94995200"/>
      </c:barChart>
      <c:catAx>
        <c:axId val="94968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94995200"/>
        <c:crosses val="autoZero"/>
        <c:auto val="1"/>
        <c:lblAlgn val="ctr"/>
        <c:lblOffset val="100"/>
        <c:tickLblSkip val="1"/>
        <c:tickMarkSkip val="1"/>
        <c:noMultiLvlLbl val="0"/>
      </c:catAx>
      <c:valAx>
        <c:axId val="9499520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94968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66803</c:v>
              </c:pt>
              <c:pt idx="1">
                <c:v>3715</c:v>
              </c:pt>
              <c:pt idx="2">
                <c:v>3625</c:v>
              </c:pt>
              <c:pt idx="3">
                <c:v>13889</c:v>
              </c:pt>
              <c:pt idx="4">
                <c:v>11087</c:v>
              </c:pt>
              <c:pt idx="5">
                <c:v>11846</c:v>
              </c:pt>
              <c:pt idx="6">
                <c:v>13949</c:v>
              </c:pt>
              <c:pt idx="7">
                <c:v>16422</c:v>
              </c:pt>
              <c:pt idx="8">
                <c:v>17514</c:v>
              </c:pt>
              <c:pt idx="9">
                <c:v>18402</c:v>
              </c:pt>
              <c:pt idx="10">
                <c:v>16931</c:v>
              </c:pt>
              <c:pt idx="11">
                <c:v>11218</c:v>
              </c:pt>
              <c:pt idx="12">
                <c:v>2597</c:v>
              </c:pt>
            </c:numLit>
          </c:val>
        </c:ser>
        <c:dLbls>
          <c:showLegendKey val="0"/>
          <c:showVal val="0"/>
          <c:showCatName val="0"/>
          <c:showSerName val="0"/>
          <c:showPercent val="0"/>
          <c:showBubbleSize val="0"/>
        </c:dLbls>
        <c:gapWidth val="30"/>
        <c:axId val="96450816"/>
        <c:axId val="96464896"/>
      </c:barChart>
      <c:catAx>
        <c:axId val="9645081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96464896"/>
        <c:crosses val="autoZero"/>
        <c:auto val="1"/>
        <c:lblAlgn val="ctr"/>
        <c:lblOffset val="100"/>
        <c:tickLblSkip val="1"/>
        <c:tickMarkSkip val="1"/>
        <c:noMultiLvlLbl val="0"/>
      </c:catAx>
      <c:valAx>
        <c:axId val="9646489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964508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4919</c:v>
                </c:pt>
                <c:pt idx="1">
                  <c:v>1613</c:v>
                </c:pt>
                <c:pt idx="2">
                  <c:v>3181</c:v>
                </c:pt>
                <c:pt idx="3">
                  <c:v>755</c:v>
                </c:pt>
                <c:pt idx="4">
                  <c:v>1506</c:v>
                </c:pt>
                <c:pt idx="5">
                  <c:v>3438</c:v>
                </c:pt>
                <c:pt idx="6">
                  <c:v>1360</c:v>
                </c:pt>
                <c:pt idx="7">
                  <c:v>2865</c:v>
                </c:pt>
                <c:pt idx="8">
                  <c:v>1247</c:v>
                </c:pt>
                <c:pt idx="9">
                  <c:v>2070</c:v>
                </c:pt>
                <c:pt idx="10">
                  <c:v>16930</c:v>
                </c:pt>
                <c:pt idx="11">
                  <c:v>1117</c:v>
                </c:pt>
                <c:pt idx="12">
                  <c:v>27947</c:v>
                </c:pt>
                <c:pt idx="13">
                  <c:v>2353</c:v>
                </c:pt>
                <c:pt idx="14">
                  <c:v>8122</c:v>
                </c:pt>
                <c:pt idx="15">
                  <c:v>1187</c:v>
                </c:pt>
                <c:pt idx="16">
                  <c:v>2475</c:v>
                </c:pt>
                <c:pt idx="17">
                  <c:v>3231</c:v>
                </c:pt>
                <c:pt idx="18">
                  <c:v>6179</c:v>
                </c:pt>
                <c:pt idx="19">
                  <c:v>1780</c:v>
                </c:pt>
              </c:numCache>
            </c:numRef>
          </c:val>
        </c:ser>
        <c:dLbls>
          <c:showLegendKey val="0"/>
          <c:showVal val="0"/>
          <c:showCatName val="0"/>
          <c:showSerName val="0"/>
          <c:showPercent val="0"/>
          <c:showBubbleSize val="0"/>
        </c:dLbls>
        <c:gapWidth val="30"/>
        <c:axId val="96519296"/>
        <c:axId val="96520832"/>
      </c:barChart>
      <c:catAx>
        <c:axId val="9651929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96520832"/>
        <c:crosses val="autoZero"/>
        <c:auto val="1"/>
        <c:lblAlgn val="ctr"/>
        <c:lblOffset val="100"/>
        <c:tickLblSkip val="1"/>
        <c:tickMarkSkip val="1"/>
        <c:noMultiLvlLbl val="0"/>
      </c:catAx>
      <c:valAx>
        <c:axId val="9652083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9651929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102.384984984985</c:v>
                </c:pt>
                <c:pt idx="1">
                  <c:v>90.983801540552804</c:v>
                </c:pt>
                <c:pt idx="2">
                  <c:v>98.808550636749501</c:v>
                </c:pt>
                <c:pt idx="3">
                  <c:v>99.358724304715807</c:v>
                </c:pt>
                <c:pt idx="4">
                  <c:v>94.602377976190496</c:v>
                </c:pt>
                <c:pt idx="5">
                  <c:v>108.78262592236101</c:v>
                </c:pt>
                <c:pt idx="6">
                  <c:v>90.391535947712399</c:v>
                </c:pt>
                <c:pt idx="7">
                  <c:v>98.597861907938594</c:v>
                </c:pt>
                <c:pt idx="8">
                  <c:v>93.214184897671103</c:v>
                </c:pt>
                <c:pt idx="9">
                  <c:v>99.263676744186</c:v>
                </c:pt>
                <c:pt idx="10">
                  <c:v>97.908581285036703</c:v>
                </c:pt>
                <c:pt idx="11">
                  <c:v>91.3299964850615</c:v>
                </c:pt>
                <c:pt idx="12">
                  <c:v>96.494736610418201</c:v>
                </c:pt>
                <c:pt idx="13">
                  <c:v>97.001622390891796</c:v>
                </c:pt>
                <c:pt idx="14">
                  <c:v>102.162284868127</c:v>
                </c:pt>
                <c:pt idx="15">
                  <c:v>102.476124031008</c:v>
                </c:pt>
                <c:pt idx="16">
                  <c:v>103.23252580449299</c:v>
                </c:pt>
                <c:pt idx="17">
                  <c:v>96.467312436511406</c:v>
                </c:pt>
                <c:pt idx="18">
                  <c:v>69.753032170775697</c:v>
                </c:pt>
                <c:pt idx="19">
                  <c:v>93.488860178700804</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95.376742153282095</c:v>
                </c:pt>
                <c:pt idx="1">
                  <c:v>95.376742153282095</c:v>
                </c:pt>
                <c:pt idx="2">
                  <c:v>95.376742153282095</c:v>
                </c:pt>
                <c:pt idx="3">
                  <c:v>95.376742153282095</c:v>
                </c:pt>
                <c:pt idx="4">
                  <c:v>95.376742153282095</c:v>
                </c:pt>
                <c:pt idx="5">
                  <c:v>95.376742153282095</c:v>
                </c:pt>
                <c:pt idx="6">
                  <c:v>95.376742153282095</c:v>
                </c:pt>
                <c:pt idx="7">
                  <c:v>95.376742153282095</c:v>
                </c:pt>
                <c:pt idx="8">
                  <c:v>95.376742153282095</c:v>
                </c:pt>
                <c:pt idx="9">
                  <c:v>95.376742153282095</c:v>
                </c:pt>
                <c:pt idx="10">
                  <c:v>95.376742153282095</c:v>
                </c:pt>
                <c:pt idx="11">
                  <c:v>95.376742153282095</c:v>
                </c:pt>
                <c:pt idx="12">
                  <c:v>95.376742153282095</c:v>
                </c:pt>
                <c:pt idx="13">
                  <c:v>95.376742153282095</c:v>
                </c:pt>
                <c:pt idx="14">
                  <c:v>95.376742153282095</c:v>
                </c:pt>
                <c:pt idx="15">
                  <c:v>95.376742153282095</c:v>
                </c:pt>
                <c:pt idx="16">
                  <c:v>95.376742153282095</c:v>
                </c:pt>
                <c:pt idx="17">
                  <c:v>95.376742153282095</c:v>
                </c:pt>
                <c:pt idx="18">
                  <c:v>95.376742153282095</c:v>
                </c:pt>
                <c:pt idx="19">
                  <c:v>95.376742153282095</c:v>
                </c:pt>
              </c:numCache>
            </c:numRef>
          </c:val>
          <c:smooth val="0"/>
        </c:ser>
        <c:dLbls>
          <c:showLegendKey val="0"/>
          <c:showVal val="0"/>
          <c:showCatName val="0"/>
          <c:showSerName val="0"/>
          <c:showPercent val="0"/>
          <c:showBubbleSize val="0"/>
        </c:dLbls>
        <c:marker val="1"/>
        <c:smooth val="0"/>
        <c:axId val="97403264"/>
        <c:axId val="97404800"/>
      </c:lineChart>
      <c:catAx>
        <c:axId val="9740326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97404800"/>
        <c:crosses val="autoZero"/>
        <c:auto val="1"/>
        <c:lblAlgn val="ctr"/>
        <c:lblOffset val="100"/>
        <c:tickLblSkip val="1"/>
        <c:tickMarkSkip val="1"/>
        <c:noMultiLvlLbl val="0"/>
      </c:catAx>
      <c:valAx>
        <c:axId val="97404800"/>
        <c:scaling>
          <c:orientation val="minMax"/>
          <c:min val="50"/>
        </c:scaling>
        <c:delete val="0"/>
        <c:axPos val="l"/>
        <c:numFmt formatCode="0.0" sourceLinked="1"/>
        <c:majorTickMark val="out"/>
        <c:minorTickMark val="none"/>
        <c:tickLblPos val="none"/>
        <c:spPr>
          <a:ln w="9525">
            <a:noFill/>
          </a:ln>
        </c:spPr>
        <c:crossAx val="9740326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pt idx="154">
                <c:v>-2.0025436638482939</c:v>
              </c:pt>
              <c:pt idx="155">
                <c:v>-1.9432677667232838</c:v>
              </c:pt>
              <c:pt idx="156">
                <c:v>2.471832226311673</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numLit>
          </c:val>
          <c:smooth val="0"/>
        </c:ser>
        <c:dLbls>
          <c:showLegendKey val="0"/>
          <c:showVal val="0"/>
          <c:showCatName val="0"/>
          <c:showSerName val="0"/>
          <c:showPercent val="0"/>
          <c:showBubbleSize val="0"/>
        </c:dLbls>
        <c:marker val="1"/>
        <c:smooth val="0"/>
        <c:axId val="96896512"/>
        <c:axId val="96898048"/>
      </c:lineChart>
      <c:catAx>
        <c:axId val="968965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6898048"/>
        <c:crosses val="autoZero"/>
        <c:auto val="1"/>
        <c:lblAlgn val="ctr"/>
        <c:lblOffset val="100"/>
        <c:tickLblSkip val="6"/>
        <c:tickMarkSkip val="1"/>
        <c:noMultiLvlLbl val="0"/>
      </c:catAx>
      <c:valAx>
        <c:axId val="9689804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689651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strLit>
          </c:cat>
          <c:val>
            <c:numLit>
              <c:formatCode>0.0</c:formatCode>
              <c:ptCount val="157"/>
              <c:pt idx="0">
                <c:v>-0.44718432773617062</c:v>
              </c:pt>
              <c:pt idx="1">
                <c:v>-0.28463675992116655</c:v>
              </c:pt>
              <c:pt idx="2">
                <c:v>-0.43225529221683107</c:v>
              </c:pt>
              <c:pt idx="3">
                <c:v>-0.37248639400015299</c:v>
              </c:pt>
              <c:pt idx="4">
                <c:v>-0.61691536142305137</c:v>
              </c:pt>
              <c:pt idx="5">
                <c:v>-0.52698011775629272</c:v>
              </c:pt>
              <c:pt idx="6">
                <c:v>-0.44821741832433082</c:v>
              </c:pt>
              <c:pt idx="7">
                <c:v>-0.17671574332878243</c:v>
              </c:pt>
              <c:pt idx="8">
                <c:v>4.9806338709612423E-2</c:v>
              </c:pt>
              <c:pt idx="9">
                <c:v>0.35200453934338471</c:v>
              </c:pt>
              <c:pt idx="10">
                <c:v>0.45311034285619567</c:v>
              </c:pt>
              <c:pt idx="11">
                <c:v>0.46503867209025596</c:v>
              </c:pt>
              <c:pt idx="12">
                <c:v>0.3657849047871824</c:v>
              </c:pt>
              <c:pt idx="13">
                <c:v>0.33922811478163689</c:v>
              </c:pt>
              <c:pt idx="14">
                <c:v>0.37569322920584169</c:v>
              </c:pt>
              <c:pt idx="15">
                <c:v>0.54855723257075717</c:v>
              </c:pt>
              <c:pt idx="16">
                <c:v>0.85180302206510927</c:v>
              </c:pt>
              <c:pt idx="17">
                <c:v>1.0453438498171288</c:v>
              </c:pt>
              <c:pt idx="18">
                <c:v>1.1498191707796557</c:v>
              </c:pt>
              <c:pt idx="19">
                <c:v>1.1877332792778079</c:v>
              </c:pt>
              <c:pt idx="20">
                <c:v>1.2286693332170489</c:v>
              </c:pt>
              <c:pt idx="21">
                <c:v>1.1567207401872104</c:v>
              </c:pt>
              <c:pt idx="22">
                <c:v>0.91130237117620327</c:v>
              </c:pt>
              <c:pt idx="23">
                <c:v>0.67216985556107001</c:v>
              </c:pt>
              <c:pt idx="24">
                <c:v>0.59602949216790835</c:v>
              </c:pt>
              <c:pt idx="25">
                <c:v>0.6896167011207136</c:v>
              </c:pt>
              <c:pt idx="26">
                <c:v>0.86195897852035064</c:v>
              </c:pt>
              <c:pt idx="27">
                <c:v>0.90169413333858905</c:v>
              </c:pt>
              <c:pt idx="28">
                <c:v>0.87497321205569334</c:v>
              </c:pt>
              <c:pt idx="29">
                <c:v>0.69166709562620965</c:v>
              </c:pt>
              <c:pt idx="30">
                <c:v>0.36519223527095668</c:v>
              </c:pt>
              <c:pt idx="31">
                <c:v>0.17322204970318997</c:v>
              </c:pt>
              <c:pt idx="32">
                <c:v>9.7439063669199105E-2</c:v>
              </c:pt>
              <c:pt idx="33">
                <c:v>0.26149085789494342</c:v>
              </c:pt>
              <c:pt idx="34">
                <c:v>0.16840226455880972</c:v>
              </c:pt>
              <c:pt idx="35">
                <c:v>0.28046508402347575</c:v>
              </c:pt>
              <c:pt idx="36">
                <c:v>0.2472383646343338</c:v>
              </c:pt>
              <c:pt idx="37">
                <c:v>0.50964386476522983</c:v>
              </c:pt>
              <c:pt idx="38">
                <c:v>0.40646837083211096</c:v>
              </c:pt>
              <c:pt idx="39">
                <c:v>0.56798712169827903</c:v>
              </c:pt>
              <c:pt idx="40">
                <c:v>0.44434878579690634</c:v>
              </c:pt>
              <c:pt idx="41">
                <c:v>0.74815544439709392</c:v>
              </c:pt>
              <c:pt idx="42">
                <c:v>0.83690145750651057</c:v>
              </c:pt>
              <c:pt idx="43">
                <c:v>0.98878872852073818</c:v>
              </c:pt>
              <c:pt idx="44">
                <c:v>0.98034119345486415</c:v>
              </c:pt>
              <c:pt idx="45">
                <c:v>1.1394254116609188</c:v>
              </c:pt>
              <c:pt idx="46">
                <c:v>1.1423372098006461</c:v>
              </c:pt>
              <c:pt idx="47">
                <c:v>0.9557052913137708</c:v>
              </c:pt>
              <c:pt idx="48">
                <c:v>0.7969480498462147</c:v>
              </c:pt>
              <c:pt idx="49">
                <c:v>0.88661851391869329</c:v>
              </c:pt>
              <c:pt idx="50">
                <c:v>1.1685184667179616</c:v>
              </c:pt>
              <c:pt idx="51">
                <c:v>1.3213193437939648</c:v>
              </c:pt>
              <c:pt idx="52">
                <c:v>1.4671334498433644</c:v>
              </c:pt>
              <c:pt idx="53">
                <c:v>1.5176177653560072</c:v>
              </c:pt>
              <c:pt idx="54">
                <c:v>1.3884849060771622</c:v>
              </c:pt>
              <c:pt idx="55">
                <c:v>1.3837162749265506</c:v>
              </c:pt>
              <c:pt idx="56">
                <c:v>1.3994676942262145</c:v>
              </c:pt>
              <c:pt idx="57">
                <c:v>1.4939502506979985</c:v>
              </c:pt>
              <c:pt idx="58">
                <c:v>1.4492580750854076</c:v>
              </c:pt>
              <c:pt idx="59">
                <c:v>1.322437504722922</c:v>
              </c:pt>
              <c:pt idx="60">
                <c:v>1.2583038429940874</c:v>
              </c:pt>
              <c:pt idx="61">
                <c:v>1.2492229682400462</c:v>
              </c:pt>
              <c:pt idx="62">
                <c:v>1.446479213693477</c:v>
              </c:pt>
              <c:pt idx="63">
                <c:v>1.4983594368034086</c:v>
              </c:pt>
              <c:pt idx="64">
                <c:v>1.4608841605332972</c:v>
              </c:pt>
              <c:pt idx="65">
                <c:v>1.0604493160147523</c:v>
              </c:pt>
              <c:pt idx="66">
                <c:v>0.75056962778109904</c:v>
              </c:pt>
              <c:pt idx="67">
                <c:v>0.57369514712134961</c:v>
              </c:pt>
              <c:pt idx="68">
                <c:v>0.49542981216137655</c:v>
              </c:pt>
              <c:pt idx="69">
                <c:v>0.18978354252050122</c:v>
              </c:pt>
              <c:pt idx="70">
                <c:v>-0.51150227185581232</c:v>
              </c:pt>
              <c:pt idx="71">
                <c:v>-1.2193549198522007</c:v>
              </c:pt>
              <c:pt idx="72">
                <c:v>-1.7239815084162262</c:v>
              </c:pt>
              <c:pt idx="73">
                <c:v>-2.0922107097681093</c:v>
              </c:pt>
              <c:pt idx="74">
                <c:v>-2.1717045753642239</c:v>
              </c:pt>
              <c:pt idx="75">
                <c:v>-2.1803203982776544</c:v>
              </c:pt>
              <c:pt idx="76">
                <c:v>-1.7825116732822814</c:v>
              </c:pt>
              <c:pt idx="77">
                <c:v>-1.4332847302855303</c:v>
              </c:pt>
              <c:pt idx="78">
                <c:v>-1.0277568310572645</c:v>
              </c:pt>
              <c:pt idx="79">
                <c:v>-0.61661895001190004</c:v>
              </c:pt>
              <c:pt idx="80">
                <c:v>-0.26227551329312326</c:v>
              </c:pt>
              <c:pt idx="81">
                <c:v>6.8221449757929237E-2</c:v>
              </c:pt>
              <c:pt idx="82">
                <c:v>7.1699217575610028E-3</c:v>
              </c:pt>
              <c:pt idx="83">
                <c:v>-0.10986084452511528</c:v>
              </c:pt>
              <c:pt idx="84">
                <c:v>-0.25880923828791141</c:v>
              </c:pt>
              <c:pt idx="85">
                <c:v>-0.32059288515826762</c:v>
              </c:pt>
              <c:pt idx="86">
                <c:v>-0.19554260054865275</c:v>
              </c:pt>
              <c:pt idx="87">
                <c:v>-9.8702613126219058E-3</c:v>
              </c:pt>
              <c:pt idx="88">
                <c:v>0.18282481977102538</c:v>
              </c:pt>
              <c:pt idx="89">
                <c:v>0.24282312300352871</c:v>
              </c:pt>
              <c:pt idx="90">
                <c:v>0.15640019533741095</c:v>
              </c:pt>
              <c:pt idx="91">
                <c:v>0.1295035824442646</c:v>
              </c:pt>
              <c:pt idx="92">
                <c:v>0.13237671932955619</c:v>
              </c:pt>
              <c:pt idx="93">
                <c:v>-6.2343904746658962E-2</c:v>
              </c:pt>
              <c:pt idx="94">
                <c:v>-0.33367583812190654</c:v>
              </c:pt>
              <c:pt idx="95">
                <c:v>-0.81811282598656632</c:v>
              </c:pt>
              <c:pt idx="96">
                <c:v>-1.0021823384161359</c:v>
              </c:pt>
              <c:pt idx="97">
                <c:v>-1.1570820428870845</c:v>
              </c:pt>
              <c:pt idx="98">
                <c:v>-1.2062635049109049</c:v>
              </c:pt>
              <c:pt idx="99">
                <c:v>-1.4091478910400714</c:v>
              </c:pt>
              <c:pt idx="100">
                <c:v>-1.5940439710871879</c:v>
              </c:pt>
              <c:pt idx="101">
                <c:v>-1.7507195407220055</c:v>
              </c:pt>
              <c:pt idx="102">
                <c:v>-1.897670167769264</c:v>
              </c:pt>
              <c:pt idx="103">
                <c:v>-2.0407173941476042</c:v>
              </c:pt>
              <c:pt idx="104">
                <c:v>-2.2622678005966743</c:v>
              </c:pt>
              <c:pt idx="105">
                <c:v>-2.5178586525676931</c:v>
              </c:pt>
              <c:pt idx="106">
                <c:v>-2.9591083114172831</c:v>
              </c:pt>
              <c:pt idx="107">
                <c:v>-3.3859204000546121</c:v>
              </c:pt>
              <c:pt idx="108">
                <c:v>-3.6664757773814505</c:v>
              </c:pt>
              <c:pt idx="109">
                <c:v>-3.8059719087591093</c:v>
              </c:pt>
              <c:pt idx="110">
                <c:v>-3.7705686858287386</c:v>
              </c:pt>
              <c:pt idx="111">
                <c:v>-3.6681432638162481</c:v>
              </c:pt>
              <c:pt idx="112">
                <c:v>-3.6282841403357717</c:v>
              </c:pt>
              <c:pt idx="113">
                <c:v>-3.4669162927428094</c:v>
              </c:pt>
              <c:pt idx="114">
                <c:v>-3.384616835524072</c:v>
              </c:pt>
              <c:pt idx="115">
                <c:v>-3.1104808135718249</c:v>
              </c:pt>
              <c:pt idx="116">
                <c:v>-3.2829945013686177</c:v>
              </c:pt>
              <c:pt idx="117">
                <c:v>-3.6198179319817418</c:v>
              </c:pt>
              <c:pt idx="118">
                <c:v>-3.9257335852137127</c:v>
              </c:pt>
              <c:pt idx="119">
                <c:v>-4.001801008398326</c:v>
              </c:pt>
              <c:pt idx="120">
                <c:v>-3.9191702065858589</c:v>
              </c:pt>
              <c:pt idx="121">
                <c:v>-3.8264969696364197</c:v>
              </c:pt>
              <c:pt idx="122">
                <c:v>-3.4900731370849285</c:v>
              </c:pt>
              <c:pt idx="123">
                <c:v>-3.1948720865218787</c:v>
              </c:pt>
              <c:pt idx="124">
                <c:v>-2.8700004671927308</c:v>
              </c:pt>
              <c:pt idx="125">
                <c:v>-2.6295692653174307</c:v>
              </c:pt>
              <c:pt idx="126">
                <c:v>-2.3472310047067175</c:v>
              </c:pt>
              <c:pt idx="127">
                <c:v>-1.9128553682034799</c:v>
              </c:pt>
              <c:pt idx="128">
                <c:v>-1.5971198917054248</c:v>
              </c:pt>
              <c:pt idx="129">
                <c:v>-1.3413087403266448</c:v>
              </c:pt>
              <c:pt idx="130">
                <c:v>-1.2038712295772875</c:v>
              </c:pt>
              <c:pt idx="131">
                <c:v>-1.0412554914563579</c:v>
              </c:pt>
              <c:pt idx="132">
                <c:v>-0.77197491555574993</c:v>
              </c:pt>
              <c:pt idx="133">
                <c:v>-0.52470106251917248</c:v>
              </c:pt>
              <c:pt idx="134">
                <c:v>-0.25628644452383859</c:v>
              </c:pt>
              <c:pt idx="135">
                <c:v>-9.2031696406938077E-2</c:v>
              </c:pt>
              <c:pt idx="136">
                <c:v>0.13776187577847659</c:v>
              </c:pt>
              <c:pt idx="137">
                <c:v>0.36397884752656529</c:v>
              </c:pt>
              <c:pt idx="138">
                <c:v>0.54627268596186429</c:v>
              </c:pt>
              <c:pt idx="139">
                <c:v>0.60618038835684762</c:v>
              </c:pt>
              <c:pt idx="140">
                <c:v>0.54249251449599278</c:v>
              </c:pt>
              <c:pt idx="141">
                <c:v>0.56556244644405729</c:v>
              </c:pt>
              <c:pt idx="142">
                <c:v>0.38427205263822095</c:v>
              </c:pt>
              <c:pt idx="143">
                <c:v>0.17806481712091521</c:v>
              </c:pt>
              <c:pt idx="144">
                <c:v>0.26572717248952821</c:v>
              </c:pt>
              <c:pt idx="145">
                <c:v>0.30519220174319694</c:v>
              </c:pt>
              <c:pt idx="146">
                <c:v>0.64487666588942805</c:v>
              </c:pt>
              <c:pt idx="147">
                <c:v>0.8024848582587798</c:v>
              </c:pt>
              <c:pt idx="148">
                <c:v>1.1380497565606975</c:v>
              </c:pt>
              <c:pt idx="149">
                <c:v>1.2851938914207617</c:v>
              </c:pt>
              <c:pt idx="150">
                <c:v>1.3823698051194162</c:v>
              </c:pt>
              <c:pt idx="151">
                <c:v>1.4047312764530571</c:v>
              </c:pt>
              <c:pt idx="152">
                <c:v>1.3112456607387257</c:v>
              </c:pt>
              <c:pt idx="153">
                <c:v>1.1188905697344642</c:v>
              </c:pt>
              <c:pt idx="154">
                <c:v>0.87584226380520103</c:v>
              </c:pt>
              <c:pt idx="155">
                <c:v>0.66945517812775446</c:v>
              </c:pt>
              <c:pt idx="156">
                <c:v>0.62336783865123335</c:v>
              </c:pt>
            </c:numLit>
          </c:val>
          <c:smooth val="0"/>
        </c:ser>
        <c:dLbls>
          <c:showLegendKey val="0"/>
          <c:showVal val="0"/>
          <c:showCatName val="0"/>
          <c:showSerName val="1"/>
          <c:showPercent val="0"/>
          <c:showBubbleSize val="0"/>
        </c:dLbls>
        <c:marker val="1"/>
        <c:smooth val="0"/>
        <c:axId val="97730944"/>
        <c:axId val="97732864"/>
      </c:lineChart>
      <c:catAx>
        <c:axId val="9773094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7732864"/>
        <c:crosses val="autoZero"/>
        <c:auto val="1"/>
        <c:lblAlgn val="ctr"/>
        <c:lblOffset val="100"/>
        <c:tickLblSkip val="1"/>
        <c:tickMarkSkip val="1"/>
        <c:noMultiLvlLbl val="0"/>
      </c:catAx>
      <c:valAx>
        <c:axId val="9773286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773094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numLit>
          </c:val>
          <c:smooth val="0"/>
        </c:ser>
        <c:dLbls>
          <c:showLegendKey val="0"/>
          <c:showVal val="0"/>
          <c:showCatName val="0"/>
          <c:showSerName val="0"/>
          <c:showPercent val="0"/>
          <c:showBubbleSize val="0"/>
        </c:dLbls>
        <c:marker val="1"/>
        <c:smooth val="0"/>
        <c:axId val="97757056"/>
        <c:axId val="97758592"/>
      </c:lineChart>
      <c:catAx>
        <c:axId val="977570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7758592"/>
        <c:crosses val="autoZero"/>
        <c:auto val="1"/>
        <c:lblAlgn val="ctr"/>
        <c:lblOffset val="100"/>
        <c:tickLblSkip val="1"/>
        <c:tickMarkSkip val="1"/>
        <c:noMultiLvlLbl val="0"/>
      </c:catAx>
      <c:valAx>
        <c:axId val="9775859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775705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pt idx="154">
                <c:v>-39.677766935066664</c:v>
              </c:pt>
              <c:pt idx="155">
                <c:v>-40.829133979883331</c:v>
              </c:pt>
              <c:pt idx="156">
                <c:v>-41.329600895250003</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pt idx="154">
                <c:v>-3.7683226944777779</c:v>
              </c:pt>
              <c:pt idx="155">
                <c:v>-3.2971273191888884</c:v>
              </c:pt>
              <c:pt idx="156">
                <c:v>-2.8983507078111104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pt idx="154">
                <c:v>-0.14816343268888899</c:v>
              </c:pt>
              <c:pt idx="155">
                <c:v>2.3094609444444802E-3</c:v>
              </c:pt>
              <c:pt idx="156">
                <c:v>-0.69649147411111123</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pt idx="154">
                <c:v>0.53887639211111116</c:v>
              </c:pt>
              <c:pt idx="155">
                <c:v>-0.81054460177777765</c:v>
              </c:pt>
              <c:pt idx="156">
                <c:v>-1.6115790285555553</c:v>
              </c:pt>
            </c:numLit>
          </c:val>
          <c:smooth val="0"/>
        </c:ser>
        <c:dLbls>
          <c:showLegendKey val="0"/>
          <c:showVal val="0"/>
          <c:showCatName val="0"/>
          <c:showSerName val="0"/>
          <c:showPercent val="0"/>
          <c:showBubbleSize val="0"/>
        </c:dLbls>
        <c:marker val="1"/>
        <c:smooth val="0"/>
        <c:axId val="93558656"/>
        <c:axId val="93560192"/>
      </c:lineChart>
      <c:catAx>
        <c:axId val="935586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3560192"/>
        <c:crosses val="autoZero"/>
        <c:auto val="1"/>
        <c:lblAlgn val="ctr"/>
        <c:lblOffset val="100"/>
        <c:tickLblSkip val="6"/>
        <c:tickMarkSkip val="1"/>
        <c:noMultiLvlLbl val="0"/>
      </c:catAx>
      <c:valAx>
        <c:axId val="9356019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355865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numLit>
          </c:val>
          <c:smooth val="0"/>
        </c:ser>
        <c:dLbls>
          <c:showLegendKey val="0"/>
          <c:showVal val="0"/>
          <c:showCatName val="0"/>
          <c:showSerName val="0"/>
          <c:showPercent val="0"/>
          <c:showBubbleSize val="0"/>
        </c:dLbls>
        <c:marker val="1"/>
        <c:smooth val="0"/>
        <c:axId val="97853824"/>
        <c:axId val="9785536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numLit>
          </c:val>
          <c:smooth val="0"/>
        </c:ser>
        <c:dLbls>
          <c:showLegendKey val="0"/>
          <c:showVal val="0"/>
          <c:showCatName val="0"/>
          <c:showSerName val="0"/>
          <c:showPercent val="0"/>
          <c:showBubbleSize val="0"/>
        </c:dLbls>
        <c:marker val="1"/>
        <c:smooth val="0"/>
        <c:axId val="97856896"/>
        <c:axId val="97879168"/>
      </c:lineChart>
      <c:catAx>
        <c:axId val="978538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7855360"/>
        <c:crosses val="autoZero"/>
        <c:auto val="1"/>
        <c:lblAlgn val="ctr"/>
        <c:lblOffset val="100"/>
        <c:tickLblSkip val="1"/>
        <c:tickMarkSkip val="1"/>
        <c:noMultiLvlLbl val="0"/>
      </c:catAx>
      <c:valAx>
        <c:axId val="9785536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7853824"/>
        <c:crosses val="autoZero"/>
        <c:crossBetween val="between"/>
        <c:majorUnit val="100"/>
        <c:minorUnit val="100"/>
      </c:valAx>
      <c:catAx>
        <c:axId val="97856896"/>
        <c:scaling>
          <c:orientation val="minMax"/>
        </c:scaling>
        <c:delete val="1"/>
        <c:axPos val="b"/>
        <c:numFmt formatCode="0.0" sourceLinked="1"/>
        <c:majorTickMark val="out"/>
        <c:minorTickMark val="none"/>
        <c:tickLblPos val="none"/>
        <c:crossAx val="97879168"/>
        <c:crosses val="autoZero"/>
        <c:auto val="1"/>
        <c:lblAlgn val="ctr"/>
        <c:lblOffset val="100"/>
        <c:noMultiLvlLbl val="0"/>
      </c:catAx>
      <c:valAx>
        <c:axId val="9787916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9785689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pt idx="154">
                <c:v>-1.0280134891333335</c:v>
              </c:pt>
              <c:pt idx="155">
                <c:v>-2.4082466908333333</c:v>
              </c:pt>
              <c:pt idx="156">
                <c:v>-1.8394085895333332</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pt idx="154">
                <c:v>-24.870499454066664</c:v>
              </c:pt>
              <c:pt idx="155">
                <c:v>-26.138791018733333</c:v>
              </c:pt>
              <c:pt idx="156">
                <c:v>-25.5683511995</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pt idx="154">
                <c:v>-2.7722120175666665</c:v>
              </c:pt>
              <c:pt idx="155">
                <c:v>-3.3851120300333331</c:v>
              </c:pt>
              <c:pt idx="156">
                <c:v>-1.6620749355666666</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pt idx="154">
                <c:v>-1.7223771470000002</c:v>
              </c:pt>
              <c:pt idx="155">
                <c:v>0.37684248999999986</c:v>
              </c:pt>
              <c:pt idx="156">
                <c:v>0.76121411233333325</c:v>
              </c:pt>
            </c:numLit>
          </c:val>
          <c:smooth val="0"/>
        </c:ser>
        <c:dLbls>
          <c:showLegendKey val="0"/>
          <c:showVal val="0"/>
          <c:showCatName val="0"/>
          <c:showSerName val="0"/>
          <c:showPercent val="0"/>
          <c:showBubbleSize val="0"/>
        </c:dLbls>
        <c:marker val="1"/>
        <c:smooth val="0"/>
        <c:axId val="98017280"/>
        <c:axId val="98018816"/>
      </c:lineChart>
      <c:catAx>
        <c:axId val="980172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98018816"/>
        <c:crosses val="autoZero"/>
        <c:auto val="1"/>
        <c:lblAlgn val="ctr"/>
        <c:lblOffset val="100"/>
        <c:tickLblSkip val="1"/>
        <c:tickMarkSkip val="1"/>
        <c:noMultiLvlLbl val="0"/>
      </c:catAx>
      <c:valAx>
        <c:axId val="98018816"/>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801728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2015</c:v>
                  </c:pt>
                  <c:pt idx="12">
                    <c:v>2016</c:v>
                  </c:pt>
                </c:lvl>
              </c:multiLvlStrCache>
            </c:multiLvlStrRef>
          </c:cat>
          <c:val>
            <c:numRef>
              <c:f>'9lay_off'!$E$15:$Q$15</c:f>
              <c:numCache>
                <c:formatCode>#,##0</c:formatCode>
                <c:ptCount val="13"/>
                <c:pt idx="0">
                  <c:v>1692</c:v>
                </c:pt>
                <c:pt idx="1">
                  <c:v>1473</c:v>
                </c:pt>
                <c:pt idx="2">
                  <c:v>1555</c:v>
                </c:pt>
                <c:pt idx="3">
                  <c:v>1581</c:v>
                </c:pt>
                <c:pt idx="4">
                  <c:v>1528</c:v>
                </c:pt>
                <c:pt idx="5">
                  <c:v>1089</c:v>
                </c:pt>
                <c:pt idx="6">
                  <c:v>554</c:v>
                </c:pt>
                <c:pt idx="7">
                  <c:v>491</c:v>
                </c:pt>
                <c:pt idx="8">
                  <c:v>423</c:v>
                </c:pt>
                <c:pt idx="9">
                  <c:v>800</c:v>
                </c:pt>
                <c:pt idx="10">
                  <c:v>1171</c:v>
                </c:pt>
                <c:pt idx="11">
                  <c:v>1614</c:v>
                </c:pt>
                <c:pt idx="12">
                  <c:v>1428</c:v>
                </c:pt>
              </c:numCache>
            </c:numRef>
          </c:val>
        </c:ser>
        <c:dLbls>
          <c:showLegendKey val="0"/>
          <c:showVal val="0"/>
          <c:showCatName val="0"/>
          <c:showSerName val="0"/>
          <c:showPercent val="0"/>
          <c:showBubbleSize val="0"/>
        </c:dLbls>
        <c:gapWidth val="150"/>
        <c:axId val="93274880"/>
        <c:axId val="93276416"/>
      </c:barChart>
      <c:catAx>
        <c:axId val="9327488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93276416"/>
        <c:crosses val="autoZero"/>
        <c:auto val="1"/>
        <c:lblAlgn val="ctr"/>
        <c:lblOffset val="100"/>
        <c:tickLblSkip val="1"/>
        <c:tickMarkSkip val="1"/>
        <c:noMultiLvlLbl val="0"/>
      </c:catAx>
      <c:valAx>
        <c:axId val="932764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3274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0.86956521739130443</c:v>
                </c:pt>
                <c:pt idx="1">
                  <c:v>0.84375</c:v>
                </c:pt>
                <c:pt idx="2">
                  <c:v>0.8571428571428571</c:v>
                </c:pt>
                <c:pt idx="3">
                  <c:v>1.0743243243243243</c:v>
                </c:pt>
                <c:pt idx="4">
                  <c:v>1.1644736842105263</c:v>
                </c:pt>
                <c:pt idx="5">
                  <c:v>1.2717391304347827</c:v>
                </c:pt>
                <c:pt idx="6">
                  <c:v>1.2658227848101264</c:v>
                </c:pt>
                <c:pt idx="7">
                  <c:v>1.1684210526315788</c:v>
                </c:pt>
                <c:pt idx="8">
                  <c:v>0.88059701492537312</c:v>
                </c:pt>
                <c:pt idx="9">
                  <c:v>0.90816326530612246</c:v>
                </c:pt>
                <c:pt idx="10">
                  <c:v>0.87037037037037035</c:v>
                </c:pt>
                <c:pt idx="11">
                  <c:v>1.408653846153846</c:v>
                </c:pt>
                <c:pt idx="12">
                  <c:v>1.1311475409836067</c:v>
                </c:pt>
                <c:pt idx="13">
                  <c:v>0.64150943396226412</c:v>
                </c:pt>
                <c:pt idx="14">
                  <c:v>1.1376146788990826</c:v>
                </c:pt>
                <c:pt idx="15">
                  <c:v>1.34</c:v>
                </c:pt>
                <c:pt idx="16">
                  <c:v>0.94230769230769229</c:v>
                </c:pt>
                <c:pt idx="17">
                  <c:v>1.0082644628099173</c:v>
                </c:pt>
              </c:numCache>
            </c:numRef>
          </c:val>
        </c:ser>
        <c:dLbls>
          <c:showLegendKey val="0"/>
          <c:showVal val="0"/>
          <c:showCatName val="0"/>
          <c:showSerName val="0"/>
          <c:showPercent val="0"/>
          <c:showBubbleSize val="0"/>
        </c:dLbls>
        <c:axId val="97073408"/>
        <c:axId val="97083392"/>
      </c:radarChart>
      <c:catAx>
        <c:axId val="9707340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97083392"/>
        <c:crosses val="autoZero"/>
        <c:auto val="0"/>
        <c:lblAlgn val="ctr"/>
        <c:lblOffset val="100"/>
        <c:noMultiLvlLbl val="0"/>
      </c:catAx>
      <c:valAx>
        <c:axId val="970833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9707340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93292416"/>
        <c:axId val="93293952"/>
      </c:barChart>
      <c:catAx>
        <c:axId val="9329241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93293952"/>
        <c:crosses val="autoZero"/>
        <c:auto val="1"/>
        <c:lblAlgn val="ctr"/>
        <c:lblOffset val="100"/>
        <c:tickLblSkip val="1"/>
        <c:tickMarkSkip val="1"/>
        <c:noMultiLvlLbl val="0"/>
      </c:catAx>
      <c:valAx>
        <c:axId val="9329395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32924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93322624"/>
        <c:axId val="93213824"/>
      </c:barChart>
      <c:catAx>
        <c:axId val="9332262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93213824"/>
        <c:crosses val="autoZero"/>
        <c:auto val="1"/>
        <c:lblAlgn val="ctr"/>
        <c:lblOffset val="100"/>
        <c:tickLblSkip val="1"/>
        <c:tickMarkSkip val="1"/>
        <c:noMultiLvlLbl val="0"/>
      </c:catAx>
      <c:valAx>
        <c:axId val="932138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933226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96360704"/>
        <c:axId val="96362496"/>
      </c:barChart>
      <c:catAx>
        <c:axId val="96360704"/>
        <c:scaling>
          <c:orientation val="maxMin"/>
        </c:scaling>
        <c:delete val="0"/>
        <c:axPos val="l"/>
        <c:majorTickMark val="none"/>
        <c:minorTickMark val="none"/>
        <c:tickLblPos val="none"/>
        <c:spPr>
          <a:ln w="3175">
            <a:solidFill>
              <a:srgbClr val="333333"/>
            </a:solidFill>
            <a:prstDash val="solid"/>
          </a:ln>
        </c:spPr>
        <c:crossAx val="96362496"/>
        <c:crosses val="autoZero"/>
        <c:auto val="1"/>
        <c:lblAlgn val="ctr"/>
        <c:lblOffset val="100"/>
        <c:tickMarkSkip val="1"/>
        <c:noMultiLvlLbl val="0"/>
      </c:catAx>
      <c:valAx>
        <c:axId val="963624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963607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96370048"/>
        <c:axId val="96388224"/>
      </c:barChart>
      <c:catAx>
        <c:axId val="96370048"/>
        <c:scaling>
          <c:orientation val="maxMin"/>
        </c:scaling>
        <c:delete val="0"/>
        <c:axPos val="l"/>
        <c:majorTickMark val="none"/>
        <c:minorTickMark val="none"/>
        <c:tickLblPos val="none"/>
        <c:spPr>
          <a:ln w="3175">
            <a:solidFill>
              <a:srgbClr val="333333"/>
            </a:solidFill>
            <a:prstDash val="solid"/>
          </a:ln>
        </c:spPr>
        <c:crossAx val="96388224"/>
        <c:crosses val="autoZero"/>
        <c:auto val="1"/>
        <c:lblAlgn val="ctr"/>
        <c:lblOffset val="100"/>
        <c:tickMarkSkip val="1"/>
        <c:noMultiLvlLbl val="0"/>
      </c:catAx>
      <c:valAx>
        <c:axId val="9638822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963700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93397376"/>
        <c:axId val="93398912"/>
      </c:barChart>
      <c:catAx>
        <c:axId val="93397376"/>
        <c:scaling>
          <c:orientation val="maxMin"/>
        </c:scaling>
        <c:delete val="0"/>
        <c:axPos val="l"/>
        <c:majorTickMark val="none"/>
        <c:minorTickMark val="none"/>
        <c:tickLblPos val="none"/>
        <c:spPr>
          <a:ln w="3175">
            <a:solidFill>
              <a:srgbClr val="333333"/>
            </a:solidFill>
            <a:prstDash val="solid"/>
          </a:ln>
        </c:spPr>
        <c:crossAx val="93398912"/>
        <c:crosses val="autoZero"/>
        <c:auto val="1"/>
        <c:lblAlgn val="ctr"/>
        <c:lblOffset val="100"/>
        <c:tickMarkSkip val="1"/>
        <c:noMultiLvlLbl val="0"/>
      </c:catAx>
      <c:valAx>
        <c:axId val="933989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9339737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93434624"/>
        <c:axId val="93436160"/>
      </c:barChart>
      <c:catAx>
        <c:axId val="93434624"/>
        <c:scaling>
          <c:orientation val="maxMin"/>
        </c:scaling>
        <c:delete val="0"/>
        <c:axPos val="l"/>
        <c:majorTickMark val="none"/>
        <c:minorTickMark val="none"/>
        <c:tickLblPos val="none"/>
        <c:spPr>
          <a:ln w="3175">
            <a:solidFill>
              <a:srgbClr val="333333"/>
            </a:solidFill>
            <a:prstDash val="solid"/>
          </a:ln>
        </c:spPr>
        <c:crossAx val="93436160"/>
        <c:crosses val="autoZero"/>
        <c:auto val="1"/>
        <c:lblAlgn val="ctr"/>
        <c:lblOffset val="100"/>
        <c:tickMarkSkip val="1"/>
        <c:noMultiLvlLbl val="0"/>
      </c:catAx>
      <c:valAx>
        <c:axId val="9343616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9343462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7.772969709167743</c:v>
                </c:pt>
                <c:pt idx="1">
                  <c:v>5.4938402106436524</c:v>
                </c:pt>
                <c:pt idx="2">
                  <c:v>4.9527442823457335</c:v>
                </c:pt>
                <c:pt idx="3">
                  <c:v>4.7012957229675578</c:v>
                </c:pt>
                <c:pt idx="4">
                  <c:v>3.1515406111303879</c:v>
                </c:pt>
                <c:pt idx="5">
                  <c:v>-32.831497206897154</c:v>
                </c:pt>
                <c:pt idx="6">
                  <c:v>-19.140030441400313</c:v>
                </c:pt>
                <c:pt idx="7">
                  <c:v>-13.237109676901305</c:v>
                </c:pt>
                <c:pt idx="8">
                  <c:v>-10.967911050918545</c:v>
                </c:pt>
                <c:pt idx="9">
                  <c:v>-6.7343536077862591</c:v>
                </c:pt>
              </c:numCache>
            </c:numRef>
          </c:val>
        </c:ser>
        <c:dLbls>
          <c:showLegendKey val="0"/>
          <c:showVal val="0"/>
          <c:showCatName val="0"/>
          <c:showSerName val="0"/>
          <c:showPercent val="0"/>
          <c:showBubbleSize val="0"/>
        </c:dLbls>
        <c:gapWidth val="80"/>
        <c:axId val="95225344"/>
        <c:axId val="95226880"/>
      </c:barChart>
      <c:catAx>
        <c:axId val="95225344"/>
        <c:scaling>
          <c:orientation val="maxMin"/>
        </c:scaling>
        <c:delete val="0"/>
        <c:axPos val="l"/>
        <c:majorTickMark val="none"/>
        <c:minorTickMark val="none"/>
        <c:tickLblPos val="none"/>
        <c:crossAx val="95226880"/>
        <c:crossesAt val="0"/>
        <c:auto val="1"/>
        <c:lblAlgn val="ctr"/>
        <c:lblOffset val="100"/>
        <c:tickMarkSkip val="1"/>
        <c:noMultiLvlLbl val="0"/>
      </c:catAx>
      <c:valAx>
        <c:axId val="95226880"/>
        <c:scaling>
          <c:orientation val="minMax"/>
        </c:scaling>
        <c:delete val="0"/>
        <c:axPos val="t"/>
        <c:numFmt formatCode="0.0" sourceLinked="1"/>
        <c:majorTickMark val="none"/>
        <c:minorTickMark val="none"/>
        <c:tickLblPos val="none"/>
        <c:spPr>
          <a:ln w="9525">
            <a:noFill/>
          </a:ln>
        </c:spPr>
        <c:crossAx val="9522534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960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960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0.06358</cdr:y>
    </cdr:from>
    <cdr:to>
      <cdr:x>0.85129</cdr:x>
      <cdr:y>0.29449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38" y="110213"/>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estatisticanp/remuneracao/qp.ph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5"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9"/>
      <c r="B1" s="286"/>
      <c r="C1" s="286"/>
      <c r="D1" s="286"/>
      <c r="E1" s="816"/>
      <c r="F1" s="286"/>
      <c r="G1" s="286"/>
      <c r="H1" s="286"/>
      <c r="I1" s="286"/>
      <c r="J1" s="286"/>
      <c r="K1" s="286"/>
      <c r="L1" s="286"/>
    </row>
    <row r="2" spans="1:12" ht="17.25" customHeight="1" x14ac:dyDescent="0.2">
      <c r="A2" s="289"/>
      <c r="B2" s="267"/>
      <c r="C2" s="268"/>
      <c r="D2" s="268"/>
      <c r="E2" s="817"/>
      <c r="F2" s="268"/>
      <c r="G2" s="268"/>
      <c r="H2" s="268"/>
      <c r="I2" s="269"/>
      <c r="J2" s="270"/>
      <c r="K2" s="270"/>
      <c r="L2" s="289"/>
    </row>
    <row r="3" spans="1:12" x14ac:dyDescent="0.2">
      <c r="A3" s="289"/>
      <c r="B3" s="267"/>
      <c r="C3" s="268"/>
      <c r="D3" s="268"/>
      <c r="E3" s="817"/>
      <c r="F3" s="268"/>
      <c r="G3" s="268"/>
      <c r="H3" s="268"/>
      <c r="I3" s="269"/>
      <c r="J3" s="267"/>
      <c r="K3" s="270"/>
      <c r="L3" s="289"/>
    </row>
    <row r="4" spans="1:12" ht="33.75" customHeight="1" x14ac:dyDescent="0.2">
      <c r="A4" s="289"/>
      <c r="B4" s="267"/>
      <c r="C4" s="1346" t="s">
        <v>489</v>
      </c>
      <c r="D4" s="1346"/>
      <c r="E4" s="1346"/>
      <c r="F4" s="1346"/>
      <c r="G4" s="1090"/>
      <c r="H4" s="269"/>
      <c r="I4" s="269"/>
      <c r="J4" s="271" t="s">
        <v>35</v>
      </c>
      <c r="K4" s="267"/>
      <c r="L4" s="289"/>
    </row>
    <row r="5" spans="1:12" s="141" customFormat="1" ht="12.75" customHeight="1" x14ac:dyDescent="0.2">
      <c r="A5" s="291"/>
      <c r="B5" s="1348"/>
      <c r="C5" s="1348"/>
      <c r="D5" s="1348"/>
      <c r="E5" s="1348"/>
      <c r="F5" s="286"/>
      <c r="G5" s="272"/>
      <c r="H5" s="272"/>
      <c r="I5" s="272"/>
      <c r="J5" s="273"/>
      <c r="K5" s="274"/>
      <c r="L5" s="289"/>
    </row>
    <row r="6" spans="1:12" ht="12.75" customHeight="1" x14ac:dyDescent="0.2">
      <c r="A6" s="289"/>
      <c r="B6" s="289"/>
      <c r="C6" s="286"/>
      <c r="D6" s="286"/>
      <c r="E6" s="816"/>
      <c r="F6" s="286"/>
      <c r="G6" s="272"/>
      <c r="H6" s="272"/>
      <c r="I6" s="272"/>
      <c r="J6" s="273"/>
      <c r="K6" s="274"/>
      <c r="L6" s="289"/>
    </row>
    <row r="7" spans="1:12" ht="12.75" customHeight="1" x14ac:dyDescent="0.2">
      <c r="A7" s="289"/>
      <c r="B7" s="289"/>
      <c r="C7" s="286"/>
      <c r="D7" s="286"/>
      <c r="E7" s="816"/>
      <c r="F7" s="286"/>
      <c r="G7" s="272"/>
      <c r="H7" s="272"/>
      <c r="I7" s="285"/>
      <c r="J7" s="273"/>
      <c r="K7" s="274"/>
      <c r="L7" s="289"/>
    </row>
    <row r="8" spans="1:12" ht="12.75" customHeight="1" x14ac:dyDescent="0.2">
      <c r="A8" s="289"/>
      <c r="B8" s="289"/>
      <c r="C8" s="286"/>
      <c r="D8" s="286"/>
      <c r="E8" s="816"/>
      <c r="F8" s="286"/>
      <c r="G8" s="272"/>
      <c r="H8" s="272"/>
      <c r="I8" s="285"/>
      <c r="J8" s="273"/>
      <c r="K8" s="274"/>
      <c r="L8" s="289"/>
    </row>
    <row r="9" spans="1:12" ht="12.75" customHeight="1" x14ac:dyDescent="0.2">
      <c r="A9" s="289"/>
      <c r="B9" s="289"/>
      <c r="C9" s="286"/>
      <c r="D9" s="286"/>
      <c r="E9" s="816"/>
      <c r="F9" s="286"/>
      <c r="G9" s="272"/>
      <c r="H9" s="272"/>
      <c r="I9" s="285"/>
      <c r="J9" s="273"/>
      <c r="K9" s="274"/>
      <c r="L9" s="289"/>
    </row>
    <row r="10" spans="1:12" ht="12.75" customHeight="1" x14ac:dyDescent="0.2">
      <c r="A10" s="289"/>
      <c r="B10" s="289"/>
      <c r="C10" s="286"/>
      <c r="D10" s="286"/>
      <c r="E10" s="816"/>
      <c r="F10" s="286"/>
      <c r="G10" s="272"/>
      <c r="H10" s="272"/>
      <c r="I10" s="272"/>
      <c r="J10" s="273"/>
      <c r="K10" s="274"/>
      <c r="L10" s="289"/>
    </row>
    <row r="11" spans="1:12" ht="12.75" customHeight="1" x14ac:dyDescent="0.2">
      <c r="A11" s="289"/>
      <c r="B11" s="289"/>
      <c r="C11" s="286"/>
      <c r="D11" s="286"/>
      <c r="E11" s="816"/>
      <c r="F11" s="286"/>
      <c r="G11" s="272"/>
      <c r="H11" s="272"/>
      <c r="I11" s="272"/>
      <c r="J11" s="273"/>
      <c r="K11" s="274"/>
      <c r="L11" s="289"/>
    </row>
    <row r="12" spans="1:12" ht="12.75" customHeight="1" x14ac:dyDescent="0.2">
      <c r="A12" s="289"/>
      <c r="B12" s="289"/>
      <c r="C12" s="286"/>
      <c r="D12" s="286"/>
      <c r="E12" s="816"/>
      <c r="F12" s="286"/>
      <c r="G12" s="272"/>
      <c r="H12" s="272"/>
      <c r="I12" s="272"/>
      <c r="J12" s="273"/>
      <c r="K12" s="274"/>
      <c r="L12" s="289"/>
    </row>
    <row r="13" spans="1:12" x14ac:dyDescent="0.2">
      <c r="A13" s="289"/>
      <c r="B13" s="289"/>
      <c r="C13" s="286"/>
      <c r="D13" s="286"/>
      <c r="E13" s="816"/>
      <c r="F13" s="286"/>
      <c r="G13" s="272"/>
      <c r="H13" s="272"/>
      <c r="I13" s="272"/>
      <c r="J13" s="273"/>
      <c r="K13" s="274"/>
      <c r="L13" s="289"/>
    </row>
    <row r="14" spans="1:12" x14ac:dyDescent="0.2">
      <c r="A14" s="289"/>
      <c r="B14" s="306" t="s">
        <v>27</v>
      </c>
      <c r="C14" s="304"/>
      <c r="D14" s="304"/>
      <c r="E14" s="818"/>
      <c r="F14" s="286"/>
      <c r="G14" s="272"/>
      <c r="H14" s="272"/>
      <c r="I14" s="272"/>
      <c r="J14" s="273"/>
      <c r="K14" s="274"/>
      <c r="L14" s="289"/>
    </row>
    <row r="15" spans="1:12" ht="13.5" thickBot="1" x14ac:dyDescent="0.25">
      <c r="A15" s="289"/>
      <c r="B15" s="289"/>
      <c r="C15" s="286"/>
      <c r="D15" s="286"/>
      <c r="E15" s="816"/>
      <c r="F15" s="286"/>
      <c r="G15" s="272"/>
      <c r="H15" s="272"/>
      <c r="I15" s="272"/>
      <c r="J15" s="273"/>
      <c r="K15" s="274"/>
      <c r="L15" s="289"/>
    </row>
    <row r="16" spans="1:12" ht="13.5" thickBot="1" x14ac:dyDescent="0.25">
      <c r="A16" s="289"/>
      <c r="B16" s="311"/>
      <c r="C16" s="298" t="s">
        <v>21</v>
      </c>
      <c r="D16" s="298"/>
      <c r="E16" s="819">
        <v>3</v>
      </c>
      <c r="F16" s="286"/>
      <c r="G16" s="272"/>
      <c r="H16" s="272"/>
      <c r="I16" s="272"/>
      <c r="J16" s="273"/>
      <c r="K16" s="274"/>
      <c r="L16" s="289"/>
    </row>
    <row r="17" spans="1:12" ht="13.5" thickBot="1" x14ac:dyDescent="0.25">
      <c r="A17" s="289"/>
      <c r="B17" s="289"/>
      <c r="C17" s="305"/>
      <c r="D17" s="305"/>
      <c r="E17" s="820"/>
      <c r="F17" s="286"/>
      <c r="G17" s="272"/>
      <c r="H17" s="272"/>
      <c r="I17" s="272"/>
      <c r="J17" s="273"/>
      <c r="K17" s="274"/>
      <c r="L17" s="289"/>
    </row>
    <row r="18" spans="1:12" ht="13.5" thickBot="1" x14ac:dyDescent="0.25">
      <c r="A18" s="289"/>
      <c r="B18" s="311"/>
      <c r="C18" s="298" t="s">
        <v>33</v>
      </c>
      <c r="D18" s="298"/>
      <c r="E18" s="821">
        <v>4</v>
      </c>
      <c r="F18" s="286"/>
      <c r="G18" s="272"/>
      <c r="H18" s="272"/>
      <c r="I18" s="272"/>
      <c r="J18" s="273"/>
      <c r="K18" s="274"/>
      <c r="L18" s="289"/>
    </row>
    <row r="19" spans="1:12" ht="13.5" thickBot="1" x14ac:dyDescent="0.25">
      <c r="A19" s="289"/>
      <c r="B19" s="290"/>
      <c r="C19" s="296"/>
      <c r="D19" s="296"/>
      <c r="E19" s="822"/>
      <c r="F19" s="286"/>
      <c r="G19" s="272"/>
      <c r="H19" s="272"/>
      <c r="I19" s="272"/>
      <c r="J19" s="273"/>
      <c r="K19" s="274"/>
      <c r="L19" s="289"/>
    </row>
    <row r="20" spans="1:12" ht="13.5" customHeight="1" thickBot="1" x14ac:dyDescent="0.25">
      <c r="A20" s="289"/>
      <c r="B20" s="310"/>
      <c r="C20" s="1347" t="s">
        <v>32</v>
      </c>
      <c r="D20" s="1340"/>
      <c r="E20" s="821">
        <v>6</v>
      </c>
      <c r="F20" s="286"/>
      <c r="G20" s="272"/>
      <c r="H20" s="272"/>
      <c r="I20" s="272"/>
      <c r="J20" s="273"/>
      <c r="K20" s="274"/>
      <c r="L20" s="289"/>
    </row>
    <row r="21" spans="1:12" x14ac:dyDescent="0.2">
      <c r="A21" s="289"/>
      <c r="B21" s="302"/>
      <c r="C21" s="1337" t="s">
        <v>2</v>
      </c>
      <c r="D21" s="1337"/>
      <c r="E21" s="820">
        <v>6</v>
      </c>
      <c r="F21" s="286"/>
      <c r="G21" s="272"/>
      <c r="H21" s="272"/>
      <c r="I21" s="272"/>
      <c r="J21" s="273"/>
      <c r="K21" s="274"/>
      <c r="L21" s="289"/>
    </row>
    <row r="22" spans="1:12" x14ac:dyDescent="0.2">
      <c r="A22" s="289"/>
      <c r="B22" s="302"/>
      <c r="C22" s="1337" t="s">
        <v>13</v>
      </c>
      <c r="D22" s="1337"/>
      <c r="E22" s="820">
        <v>7</v>
      </c>
      <c r="F22" s="286"/>
      <c r="G22" s="272"/>
      <c r="H22" s="272"/>
      <c r="I22" s="272"/>
      <c r="J22" s="273"/>
      <c r="K22" s="274"/>
      <c r="L22" s="289"/>
    </row>
    <row r="23" spans="1:12" x14ac:dyDescent="0.2">
      <c r="A23" s="289"/>
      <c r="B23" s="302"/>
      <c r="C23" s="1337" t="s">
        <v>7</v>
      </c>
      <c r="D23" s="1337"/>
      <c r="E23" s="820">
        <v>8</v>
      </c>
      <c r="F23" s="286"/>
      <c r="G23" s="272"/>
      <c r="H23" s="272"/>
      <c r="I23" s="272"/>
      <c r="J23" s="273"/>
      <c r="K23" s="274"/>
      <c r="L23" s="289"/>
    </row>
    <row r="24" spans="1:12" x14ac:dyDescent="0.2">
      <c r="A24" s="289"/>
      <c r="B24" s="303"/>
      <c r="C24" s="1337" t="s">
        <v>415</v>
      </c>
      <c r="D24" s="1337"/>
      <c r="E24" s="820">
        <v>9</v>
      </c>
      <c r="F24" s="286"/>
      <c r="G24" s="276"/>
      <c r="H24" s="272"/>
      <c r="I24" s="272"/>
      <c r="J24" s="273"/>
      <c r="K24" s="274"/>
      <c r="L24" s="289"/>
    </row>
    <row r="25" spans="1:12" ht="22.5" customHeight="1" x14ac:dyDescent="0.2">
      <c r="A25" s="289"/>
      <c r="B25" s="292"/>
      <c r="C25" s="1335" t="s">
        <v>28</v>
      </c>
      <c r="D25" s="1335"/>
      <c r="E25" s="820">
        <v>10</v>
      </c>
      <c r="F25" s="286"/>
      <c r="G25" s="272"/>
      <c r="H25" s="272"/>
      <c r="I25" s="272"/>
      <c r="J25" s="273"/>
      <c r="K25" s="274"/>
      <c r="L25" s="289"/>
    </row>
    <row r="26" spans="1:12" x14ac:dyDescent="0.2">
      <c r="A26" s="289"/>
      <c r="B26" s="292"/>
      <c r="C26" s="1337" t="s">
        <v>25</v>
      </c>
      <c r="D26" s="1337"/>
      <c r="E26" s="820">
        <v>11</v>
      </c>
      <c r="F26" s="286"/>
      <c r="G26" s="272"/>
      <c r="H26" s="272"/>
      <c r="I26" s="272"/>
      <c r="J26" s="273"/>
      <c r="K26" s="274"/>
      <c r="L26" s="289"/>
    </row>
    <row r="27" spans="1:12" ht="12.75" customHeight="1" thickBot="1" x14ac:dyDescent="0.25">
      <c r="A27" s="289"/>
      <c r="B27" s="286"/>
      <c r="C27" s="294"/>
      <c r="D27" s="294"/>
      <c r="E27" s="820"/>
      <c r="F27" s="286"/>
      <c r="G27" s="272"/>
      <c r="H27" s="1341">
        <v>42401</v>
      </c>
      <c r="I27" s="1342"/>
      <c r="J27" s="1342"/>
      <c r="K27" s="276"/>
      <c r="L27" s="289"/>
    </row>
    <row r="28" spans="1:12" ht="13.5" customHeight="1" thickBot="1" x14ac:dyDescent="0.25">
      <c r="A28" s="289"/>
      <c r="B28" s="388"/>
      <c r="C28" s="1339" t="s">
        <v>12</v>
      </c>
      <c r="D28" s="1340"/>
      <c r="E28" s="821">
        <v>12</v>
      </c>
      <c r="F28" s="286"/>
      <c r="G28" s="272"/>
      <c r="H28" s="1342"/>
      <c r="I28" s="1342"/>
      <c r="J28" s="1342"/>
      <c r="K28" s="276"/>
      <c r="L28" s="289"/>
    </row>
    <row r="29" spans="1:12" ht="12.75" hidden="1" customHeight="1" x14ac:dyDescent="0.2">
      <c r="A29" s="289"/>
      <c r="B29" s="287"/>
      <c r="C29" s="1337" t="s">
        <v>45</v>
      </c>
      <c r="D29" s="1337"/>
      <c r="E29" s="820">
        <v>12</v>
      </c>
      <c r="F29" s="286"/>
      <c r="G29" s="272"/>
      <c r="H29" s="1342"/>
      <c r="I29" s="1342"/>
      <c r="J29" s="1342"/>
      <c r="K29" s="276"/>
      <c r="L29" s="289"/>
    </row>
    <row r="30" spans="1:12" ht="22.5" customHeight="1" x14ac:dyDescent="0.2">
      <c r="A30" s="289"/>
      <c r="B30" s="287"/>
      <c r="C30" s="1338" t="s">
        <v>418</v>
      </c>
      <c r="D30" s="1338"/>
      <c r="E30" s="820">
        <v>12</v>
      </c>
      <c r="F30" s="286"/>
      <c r="G30" s="272"/>
      <c r="H30" s="1342"/>
      <c r="I30" s="1342"/>
      <c r="J30" s="1342"/>
      <c r="K30" s="276"/>
      <c r="L30" s="289"/>
    </row>
    <row r="31" spans="1:12" ht="12.75" customHeight="1" thickBot="1" x14ac:dyDescent="0.25">
      <c r="A31" s="289"/>
      <c r="B31" s="292"/>
      <c r="C31" s="301"/>
      <c r="D31" s="301"/>
      <c r="E31" s="822"/>
      <c r="F31" s="286"/>
      <c r="G31" s="272"/>
      <c r="H31" s="1342"/>
      <c r="I31" s="1342"/>
      <c r="J31" s="1342"/>
      <c r="K31" s="276"/>
      <c r="L31" s="289"/>
    </row>
    <row r="32" spans="1:12" ht="13.5" customHeight="1" thickBot="1" x14ac:dyDescent="0.25">
      <c r="A32" s="289"/>
      <c r="B32" s="309"/>
      <c r="C32" s="295" t="s">
        <v>11</v>
      </c>
      <c r="D32" s="295"/>
      <c r="E32" s="821">
        <v>13</v>
      </c>
      <c r="F32" s="286"/>
      <c r="G32" s="272"/>
      <c r="H32" s="1342"/>
      <c r="I32" s="1342"/>
      <c r="J32" s="1342"/>
      <c r="K32" s="276"/>
      <c r="L32" s="289"/>
    </row>
    <row r="33" spans="1:12" ht="12.75" customHeight="1" x14ac:dyDescent="0.2">
      <c r="A33" s="289"/>
      <c r="B33" s="287"/>
      <c r="C33" s="1343" t="s">
        <v>18</v>
      </c>
      <c r="D33" s="1343"/>
      <c r="E33" s="820">
        <v>13</v>
      </c>
      <c r="F33" s="286"/>
      <c r="G33" s="272"/>
      <c r="H33" s="1342"/>
      <c r="I33" s="1342"/>
      <c r="J33" s="1342"/>
      <c r="K33" s="276"/>
      <c r="L33" s="289"/>
    </row>
    <row r="34" spans="1:12" ht="12.75" customHeight="1" x14ac:dyDescent="0.2">
      <c r="A34" s="289"/>
      <c r="B34" s="287"/>
      <c r="C34" s="1336" t="s">
        <v>8</v>
      </c>
      <c r="D34" s="1336"/>
      <c r="E34" s="820">
        <v>14</v>
      </c>
      <c r="F34" s="286"/>
      <c r="G34" s="272"/>
      <c r="H34" s="277"/>
      <c r="I34" s="277"/>
      <c r="J34" s="277"/>
      <c r="K34" s="276"/>
      <c r="L34" s="289"/>
    </row>
    <row r="35" spans="1:12" ht="12.75" customHeight="1" x14ac:dyDescent="0.2">
      <c r="A35" s="289"/>
      <c r="B35" s="287"/>
      <c r="C35" s="1336" t="s">
        <v>26</v>
      </c>
      <c r="D35" s="1336"/>
      <c r="E35" s="820">
        <v>14</v>
      </c>
      <c r="F35" s="286"/>
      <c r="G35" s="272"/>
      <c r="H35" s="277"/>
      <c r="I35" s="277"/>
      <c r="J35" s="277"/>
      <c r="K35" s="276"/>
      <c r="L35" s="289"/>
    </row>
    <row r="36" spans="1:12" ht="12.75" customHeight="1" x14ac:dyDescent="0.2">
      <c r="A36" s="289"/>
      <c r="B36" s="287"/>
      <c r="C36" s="1336" t="s">
        <v>6</v>
      </c>
      <c r="D36" s="1336"/>
      <c r="E36" s="820">
        <v>15</v>
      </c>
      <c r="F36" s="286"/>
      <c r="G36" s="272"/>
      <c r="H36" s="277"/>
      <c r="I36" s="277"/>
      <c r="J36" s="277"/>
      <c r="K36" s="276"/>
      <c r="L36" s="289"/>
    </row>
    <row r="37" spans="1:12" ht="12.75" customHeight="1" x14ac:dyDescent="0.2">
      <c r="A37" s="289"/>
      <c r="B37" s="287"/>
      <c r="C37" s="1343" t="s">
        <v>49</v>
      </c>
      <c r="D37" s="1343"/>
      <c r="E37" s="820">
        <v>16</v>
      </c>
      <c r="F37" s="286"/>
      <c r="G37" s="272"/>
      <c r="H37" s="277"/>
      <c r="I37" s="277"/>
      <c r="J37" s="277"/>
      <c r="K37" s="276"/>
      <c r="L37" s="289"/>
    </row>
    <row r="38" spans="1:12" ht="12.75" customHeight="1" x14ac:dyDescent="0.2">
      <c r="A38" s="289"/>
      <c r="B38" s="293"/>
      <c r="C38" s="1336" t="s">
        <v>14</v>
      </c>
      <c r="D38" s="1336"/>
      <c r="E38" s="820">
        <v>16</v>
      </c>
      <c r="F38" s="286"/>
      <c r="G38" s="272"/>
      <c r="H38" s="272"/>
      <c r="I38" s="272"/>
      <c r="J38" s="273"/>
      <c r="K38" s="274"/>
      <c r="L38" s="289"/>
    </row>
    <row r="39" spans="1:12" ht="12.75" customHeight="1" x14ac:dyDescent="0.2">
      <c r="A39" s="289"/>
      <c r="B39" s="287"/>
      <c r="C39" s="1337" t="s">
        <v>31</v>
      </c>
      <c r="D39" s="1337"/>
      <c r="E39" s="820">
        <v>17</v>
      </c>
      <c r="F39" s="286"/>
      <c r="G39" s="272"/>
      <c r="H39" s="272"/>
      <c r="I39" s="272"/>
      <c r="J39" s="278"/>
      <c r="K39" s="278"/>
      <c r="L39" s="289"/>
    </row>
    <row r="40" spans="1:12" ht="13.5" thickBot="1" x14ac:dyDescent="0.25">
      <c r="A40" s="289"/>
      <c r="B40" s="289"/>
      <c r="C40" s="286"/>
      <c r="D40" s="286"/>
      <c r="E40" s="822"/>
      <c r="F40" s="286"/>
      <c r="G40" s="272"/>
      <c r="H40" s="272"/>
      <c r="I40" s="272"/>
      <c r="J40" s="278"/>
      <c r="K40" s="278"/>
      <c r="L40" s="289"/>
    </row>
    <row r="41" spans="1:12" ht="13.5" customHeight="1" thickBot="1" x14ac:dyDescent="0.25">
      <c r="A41" s="289"/>
      <c r="B41" s="372"/>
      <c r="C41" s="1344" t="s">
        <v>29</v>
      </c>
      <c r="D41" s="1340"/>
      <c r="E41" s="821">
        <v>18</v>
      </c>
      <c r="F41" s="286"/>
      <c r="G41" s="272"/>
      <c r="H41" s="272"/>
      <c r="I41" s="272"/>
      <c r="J41" s="278"/>
      <c r="K41" s="278"/>
      <c r="L41" s="289"/>
    </row>
    <row r="42" spans="1:12" x14ac:dyDescent="0.2">
      <c r="A42" s="289"/>
      <c r="B42" s="289"/>
      <c r="C42" s="1337" t="s">
        <v>30</v>
      </c>
      <c r="D42" s="1337"/>
      <c r="E42" s="820">
        <v>18</v>
      </c>
      <c r="F42" s="286"/>
      <c r="G42" s="272"/>
      <c r="H42" s="272"/>
      <c r="I42" s="272"/>
      <c r="J42" s="279"/>
      <c r="K42" s="279"/>
      <c r="L42" s="289"/>
    </row>
    <row r="43" spans="1:12" x14ac:dyDescent="0.2">
      <c r="A43" s="289"/>
      <c r="B43" s="293"/>
      <c r="C43" s="1337" t="s">
        <v>0</v>
      </c>
      <c r="D43" s="1337"/>
      <c r="E43" s="820">
        <v>19</v>
      </c>
      <c r="F43" s="286"/>
      <c r="G43" s="272"/>
      <c r="H43" s="272"/>
      <c r="I43" s="272"/>
      <c r="J43" s="280"/>
      <c r="K43" s="281"/>
      <c r="L43" s="289"/>
    </row>
    <row r="44" spans="1:12" x14ac:dyDescent="0.2">
      <c r="A44" s="289"/>
      <c r="B44" s="293"/>
      <c r="C44" s="1337" t="s">
        <v>16</v>
      </c>
      <c r="D44" s="1337"/>
      <c r="E44" s="820">
        <v>19</v>
      </c>
      <c r="F44" s="286"/>
      <c r="G44" s="272"/>
      <c r="H44" s="272"/>
      <c r="I44" s="272"/>
      <c r="J44" s="280"/>
      <c r="K44" s="281"/>
      <c r="L44" s="289"/>
    </row>
    <row r="45" spans="1:12" x14ac:dyDescent="0.2">
      <c r="A45" s="289"/>
      <c r="B45" s="293"/>
      <c r="C45" s="1337" t="s">
        <v>1</v>
      </c>
      <c r="D45" s="1337"/>
      <c r="E45" s="823">
        <v>19</v>
      </c>
      <c r="F45" s="296"/>
      <c r="G45" s="282"/>
      <c r="H45" s="283"/>
      <c r="I45" s="282"/>
      <c r="J45" s="282"/>
      <c r="K45" s="282"/>
      <c r="L45" s="289"/>
    </row>
    <row r="46" spans="1:12" x14ac:dyDescent="0.2">
      <c r="A46" s="289"/>
      <c r="B46" s="293"/>
      <c r="C46" s="1337" t="s">
        <v>22</v>
      </c>
      <c r="D46" s="1337"/>
      <c r="E46" s="823">
        <v>19</v>
      </c>
      <c r="F46" s="296"/>
      <c r="G46" s="282"/>
      <c r="H46" s="283"/>
      <c r="I46" s="282"/>
      <c r="J46" s="282"/>
      <c r="K46" s="282"/>
      <c r="L46" s="289"/>
    </row>
    <row r="47" spans="1:12" ht="12.75" customHeight="1" thickBot="1" x14ac:dyDescent="0.25">
      <c r="A47" s="289"/>
      <c r="B47" s="292"/>
      <c r="C47" s="292"/>
      <c r="D47" s="292"/>
      <c r="E47" s="824"/>
      <c r="F47" s="288"/>
      <c r="G47" s="280"/>
      <c r="H47" s="283"/>
      <c r="I47" s="280"/>
      <c r="J47" s="280"/>
      <c r="K47" s="281"/>
      <c r="L47" s="289"/>
    </row>
    <row r="48" spans="1:12" ht="13.5" customHeight="1" thickBot="1" x14ac:dyDescent="0.25">
      <c r="A48" s="289"/>
      <c r="B48" s="312"/>
      <c r="C48" s="1347" t="s">
        <v>38</v>
      </c>
      <c r="D48" s="1340"/>
      <c r="E48" s="819">
        <v>20</v>
      </c>
      <c r="F48" s="288"/>
      <c r="G48" s="280"/>
      <c r="H48" s="283"/>
      <c r="I48" s="280"/>
      <c r="J48" s="280"/>
      <c r="K48" s="281"/>
      <c r="L48" s="289"/>
    </row>
    <row r="49" spans="1:12" x14ac:dyDescent="0.2">
      <c r="A49" s="289"/>
      <c r="B49" s="289"/>
      <c r="C49" s="1337" t="s">
        <v>47</v>
      </c>
      <c r="D49" s="1337"/>
      <c r="E49" s="823">
        <v>20</v>
      </c>
      <c r="F49" s="288"/>
      <c r="G49" s="280"/>
      <c r="H49" s="283"/>
      <c r="I49" s="280"/>
      <c r="J49" s="280"/>
      <c r="K49" s="281"/>
      <c r="L49" s="289"/>
    </row>
    <row r="50" spans="1:12" ht="12.75" customHeight="1" x14ac:dyDescent="0.2">
      <c r="A50" s="289"/>
      <c r="B50" s="292"/>
      <c r="C50" s="1335" t="s">
        <v>466</v>
      </c>
      <c r="D50" s="1335"/>
      <c r="E50" s="825">
        <v>21</v>
      </c>
      <c r="F50" s="288"/>
      <c r="G50" s="280"/>
      <c r="H50" s="283"/>
      <c r="I50" s="280"/>
      <c r="J50" s="280"/>
      <c r="K50" s="281"/>
      <c r="L50" s="289"/>
    </row>
    <row r="51" spans="1:12" ht="11.25" customHeight="1" thickBot="1" x14ac:dyDescent="0.25">
      <c r="A51" s="289"/>
      <c r="B51" s="289"/>
      <c r="C51" s="297"/>
      <c r="D51" s="297"/>
      <c r="E51" s="820"/>
      <c r="F51" s="288"/>
      <c r="G51" s="280"/>
      <c r="H51" s="283"/>
      <c r="I51" s="280"/>
      <c r="J51" s="280"/>
      <c r="K51" s="281"/>
      <c r="L51" s="289"/>
    </row>
    <row r="52" spans="1:12" ht="13.5" thickBot="1" x14ac:dyDescent="0.25">
      <c r="A52" s="289"/>
      <c r="B52" s="308"/>
      <c r="C52" s="298" t="s">
        <v>4</v>
      </c>
      <c r="D52" s="298"/>
      <c r="E52" s="819">
        <v>22</v>
      </c>
      <c r="F52" s="296"/>
      <c r="G52" s="282"/>
      <c r="H52" s="283"/>
      <c r="I52" s="282"/>
      <c r="J52" s="282"/>
      <c r="K52" s="282"/>
      <c r="L52" s="289"/>
    </row>
    <row r="53" spans="1:12" ht="33" customHeight="1" x14ac:dyDescent="0.2">
      <c r="A53" s="289"/>
      <c r="B53" s="299"/>
      <c r="C53" s="300"/>
      <c r="D53" s="300"/>
      <c r="E53" s="826"/>
      <c r="F53" s="288"/>
      <c r="G53" s="280"/>
      <c r="H53" s="283"/>
      <c r="I53" s="280"/>
      <c r="J53" s="280"/>
      <c r="K53" s="281"/>
      <c r="L53" s="289"/>
    </row>
    <row r="54" spans="1:12" ht="33" customHeight="1" x14ac:dyDescent="0.2">
      <c r="A54" s="289"/>
      <c r="B54" s="289"/>
      <c r="C54" s="287"/>
      <c r="D54" s="287"/>
      <c r="E54" s="824"/>
      <c r="F54" s="288"/>
      <c r="G54" s="280"/>
      <c r="H54" s="283"/>
      <c r="I54" s="280"/>
      <c r="J54" s="280"/>
      <c r="K54" s="281"/>
      <c r="L54" s="289"/>
    </row>
    <row r="55" spans="1:12" ht="19.5" customHeight="1" x14ac:dyDescent="0.2">
      <c r="A55" s="289"/>
      <c r="B55" s="814" t="s">
        <v>50</v>
      </c>
      <c r="C55" s="814"/>
      <c r="D55" s="307"/>
      <c r="E55" s="827"/>
      <c r="F55" s="288"/>
      <c r="G55" s="280"/>
      <c r="H55" s="283"/>
      <c r="I55" s="280"/>
      <c r="J55" s="280"/>
      <c r="K55" s="281"/>
      <c r="L55" s="289"/>
    </row>
    <row r="56" spans="1:12" ht="21" customHeight="1" x14ac:dyDescent="0.2">
      <c r="A56" s="289"/>
      <c r="B56" s="289"/>
      <c r="C56" s="289"/>
      <c r="D56" s="289"/>
      <c r="E56" s="827"/>
      <c r="F56" s="288"/>
      <c r="G56" s="280"/>
      <c r="H56" s="283"/>
      <c r="I56" s="280"/>
      <c r="J56" s="280"/>
      <c r="K56" s="281"/>
      <c r="L56" s="289"/>
    </row>
    <row r="57" spans="1:12" ht="22.5" customHeight="1" x14ac:dyDescent="0.2">
      <c r="A57" s="289"/>
      <c r="B57" s="815" t="s">
        <v>394</v>
      </c>
      <c r="C57" s="813"/>
      <c r="D57" s="1075">
        <v>42443</v>
      </c>
      <c r="E57" s="907"/>
      <c r="F57" s="813"/>
      <c r="G57" s="280"/>
      <c r="H57" s="283"/>
      <c r="I57" s="280"/>
      <c r="J57" s="280"/>
      <c r="K57" s="281"/>
      <c r="L57" s="289"/>
    </row>
    <row r="58" spans="1:12" ht="22.5" customHeight="1" x14ac:dyDescent="0.2">
      <c r="A58" s="289"/>
      <c r="B58" s="815" t="s">
        <v>395</v>
      </c>
      <c r="C58" s="373"/>
      <c r="D58" s="1075">
        <v>42079</v>
      </c>
      <c r="E58" s="907"/>
      <c r="F58" s="374"/>
      <c r="G58" s="280"/>
      <c r="H58" s="283"/>
      <c r="I58" s="280"/>
      <c r="J58" s="280"/>
      <c r="K58" s="281"/>
      <c r="L58" s="289"/>
    </row>
    <row r="59" spans="1:12" s="141" customFormat="1" ht="28.5" customHeight="1" x14ac:dyDescent="0.2">
      <c r="A59" s="291"/>
      <c r="B59" s="1345"/>
      <c r="C59" s="1345"/>
      <c r="D59" s="1345"/>
      <c r="E59" s="824"/>
      <c r="F59" s="287"/>
      <c r="G59" s="284"/>
      <c r="H59" s="284"/>
      <c r="I59" s="284"/>
      <c r="J59" s="284"/>
      <c r="K59" s="284"/>
      <c r="L59" s="291"/>
    </row>
    <row r="60" spans="1:12" ht="7.5" customHeight="1" x14ac:dyDescent="0.2">
      <c r="A60" s="289"/>
      <c r="B60" s="1345"/>
      <c r="C60" s="1345"/>
      <c r="D60" s="1345"/>
      <c r="E60" s="828"/>
      <c r="F60" s="290"/>
      <c r="G60" s="290"/>
      <c r="H60" s="290"/>
      <c r="I60" s="290"/>
      <c r="J60" s="290"/>
      <c r="K60" s="290"/>
      <c r="L60" s="290"/>
    </row>
    <row r="61" spans="1:12" ht="21" customHeight="1" x14ac:dyDescent="0.2"/>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6"/>
  </sheetPr>
  <dimension ref="A1:L57"/>
  <sheetViews>
    <sheetView zoomScaleNormal="100" workbookViewId="0"/>
  </sheetViews>
  <sheetFormatPr defaultRowHeight="12.75" x14ac:dyDescent="0.2"/>
  <cols>
    <col min="1" max="1" width="1" style="418" customWidth="1"/>
    <col min="2" max="2" width="2.5703125" style="418" customWidth="1"/>
    <col min="3" max="3" width="1" style="418" customWidth="1"/>
    <col min="4" max="4" width="42.42578125" style="418" customWidth="1"/>
    <col min="5" max="5" width="0.28515625" style="418" customWidth="1"/>
    <col min="6" max="6" width="8.85546875" style="418" customWidth="1"/>
    <col min="7" max="7" width="11" style="418" customWidth="1"/>
    <col min="8" max="10" width="10.85546875" style="418" customWidth="1"/>
    <col min="11" max="11" width="2.5703125" style="418" customWidth="1"/>
    <col min="12" max="12" width="1" style="418" customWidth="1"/>
    <col min="13" max="16384" width="9.140625" style="418"/>
  </cols>
  <sheetData>
    <row r="1" spans="1:12" x14ac:dyDescent="0.2">
      <c r="A1" s="413"/>
      <c r="B1" s="593"/>
      <c r="C1" s="1457"/>
      <c r="D1" s="1457"/>
      <c r="E1" s="1033"/>
      <c r="F1" s="417"/>
      <c r="G1" s="417"/>
      <c r="H1" s="1467" t="s">
        <v>632</v>
      </c>
      <c r="I1" s="1467"/>
      <c r="J1" s="1467"/>
      <c r="K1" s="1467"/>
      <c r="L1" s="413"/>
    </row>
    <row r="2" spans="1:12" x14ac:dyDescent="0.2">
      <c r="A2" s="413"/>
      <c r="B2" s="1034"/>
      <c r="C2" s="1035"/>
      <c r="D2" s="1035"/>
      <c r="E2" s="1035"/>
      <c r="F2" s="594"/>
      <c r="G2" s="594"/>
      <c r="H2" s="423"/>
      <c r="I2" s="423"/>
      <c r="J2" s="1458" t="s">
        <v>70</v>
      </c>
      <c r="K2" s="423"/>
      <c r="L2" s="413"/>
    </row>
    <row r="3" spans="1:12" ht="13.5" thickBot="1" x14ac:dyDescent="0.25">
      <c r="A3" s="413"/>
      <c r="B3" s="482"/>
      <c r="C3" s="423"/>
      <c r="D3" s="423"/>
      <c r="E3" s="423"/>
      <c r="F3" s="423"/>
      <c r="G3" s="423"/>
      <c r="H3" s="423"/>
      <c r="I3" s="423"/>
      <c r="J3" s="1459"/>
      <c r="K3" s="780"/>
      <c r="L3" s="413"/>
    </row>
    <row r="4" spans="1:12" ht="13.5" thickBot="1" x14ac:dyDescent="0.25">
      <c r="A4" s="413"/>
      <c r="B4" s="482"/>
      <c r="C4" s="1460" t="s">
        <v>426</v>
      </c>
      <c r="D4" s="1461"/>
      <c r="E4" s="1461"/>
      <c r="F4" s="1461"/>
      <c r="G4" s="1461"/>
      <c r="H4" s="1461"/>
      <c r="I4" s="1461"/>
      <c r="J4" s="1462"/>
      <c r="K4" s="423"/>
      <c r="L4" s="413"/>
    </row>
    <row r="5" spans="1:12" ht="4.5" customHeight="1" x14ac:dyDescent="0.2">
      <c r="A5" s="413"/>
      <c r="B5" s="482"/>
      <c r="C5" s="423"/>
      <c r="D5" s="423"/>
      <c r="E5" s="423"/>
      <c r="F5" s="423"/>
      <c r="G5" s="423"/>
      <c r="H5" s="423"/>
      <c r="I5" s="423"/>
      <c r="J5" s="780"/>
      <c r="K5" s="423"/>
      <c r="L5" s="413"/>
    </row>
    <row r="6" spans="1:12" s="427" customFormat="1" ht="51" customHeight="1" x14ac:dyDescent="0.2">
      <c r="A6" s="425"/>
      <c r="B6" s="586"/>
      <c r="C6" s="1463">
        <v>2013</v>
      </c>
      <c r="D6" s="1464"/>
      <c r="E6" s="596"/>
      <c r="F6" s="1037" t="s">
        <v>396</v>
      </c>
      <c r="G6" s="1038" t="s">
        <v>427</v>
      </c>
      <c r="H6" s="1037" t="s">
        <v>428</v>
      </c>
      <c r="I6" s="1037" t="s">
        <v>429</v>
      </c>
      <c r="J6" s="1037" t="s">
        <v>430</v>
      </c>
      <c r="K6" s="421"/>
      <c r="L6" s="425"/>
    </row>
    <row r="7" spans="1:12" s="455" customFormat="1" ht="14.25" customHeight="1" x14ac:dyDescent="0.2">
      <c r="A7" s="451"/>
      <c r="B7" s="781"/>
      <c r="C7" s="1465" t="s">
        <v>68</v>
      </c>
      <c r="D7" s="1465"/>
      <c r="E7" s="1039"/>
      <c r="F7" s="1044">
        <v>17339</v>
      </c>
      <c r="G7" s="1045">
        <v>854394</v>
      </c>
      <c r="H7" s="1057">
        <v>46.387136600326734</v>
      </c>
      <c r="I7" s="1046">
        <v>33.201457407238344</v>
      </c>
      <c r="J7" s="1046">
        <v>354.13049183812137</v>
      </c>
      <c r="K7" s="1040"/>
      <c r="L7" s="451"/>
    </row>
    <row r="8" spans="1:12" s="427" customFormat="1" ht="12.75" customHeight="1" x14ac:dyDescent="0.2">
      <c r="A8" s="425"/>
      <c r="B8" s="586"/>
      <c r="C8" s="869" t="s">
        <v>362</v>
      </c>
      <c r="D8" s="870"/>
      <c r="E8" s="870"/>
      <c r="F8" s="1047">
        <v>289</v>
      </c>
      <c r="G8" s="1048">
        <v>6191</v>
      </c>
      <c r="H8" s="1058">
        <v>23.303346256634168</v>
      </c>
      <c r="I8" s="1049">
        <v>23.63317719269908</v>
      </c>
      <c r="J8" s="1049">
        <v>150.98987108655618</v>
      </c>
      <c r="K8" s="871"/>
      <c r="L8" s="425"/>
    </row>
    <row r="9" spans="1:12" s="427" customFormat="1" ht="24" customHeight="1" x14ac:dyDescent="0.2">
      <c r="A9" s="425"/>
      <c r="B9" s="586"/>
      <c r="C9" s="869"/>
      <c r="D9" s="872" t="s">
        <v>431</v>
      </c>
      <c r="E9" s="872"/>
      <c r="F9" s="1050">
        <v>271</v>
      </c>
      <c r="G9" s="1051">
        <v>5550</v>
      </c>
      <c r="H9" s="1059">
        <v>24.918062227809457</v>
      </c>
      <c r="I9" s="1052">
        <v>23.445225225225226</v>
      </c>
      <c r="J9" s="1052">
        <v>156.31195652173912</v>
      </c>
      <c r="K9" s="871"/>
      <c r="L9" s="425"/>
    </row>
    <row r="10" spans="1:12" s="427" customFormat="1" ht="12.75" customHeight="1" x14ac:dyDescent="0.2">
      <c r="A10" s="425"/>
      <c r="B10" s="586"/>
      <c r="C10" s="869"/>
      <c r="D10" s="872" t="s">
        <v>432</v>
      </c>
      <c r="E10" s="872"/>
      <c r="F10" s="1050">
        <v>18</v>
      </c>
      <c r="G10" s="1051">
        <v>641</v>
      </c>
      <c r="H10" s="1059">
        <v>14.927806241266882</v>
      </c>
      <c r="I10" s="1052">
        <v>25.260530421216849</v>
      </c>
      <c r="J10" s="1052">
        <v>121.49397590361446</v>
      </c>
      <c r="K10" s="871"/>
      <c r="L10" s="425"/>
    </row>
    <row r="11" spans="1:12" s="878" customFormat="1" ht="12.75" customHeight="1" x14ac:dyDescent="0.2">
      <c r="A11" s="875"/>
      <c r="B11" s="876"/>
      <c r="C11" s="869" t="s">
        <v>363</v>
      </c>
      <c r="D11" s="877"/>
      <c r="E11" s="877"/>
      <c r="F11" s="1047">
        <v>102</v>
      </c>
      <c r="G11" s="1048">
        <v>3275</v>
      </c>
      <c r="H11" s="1058">
        <v>47.061359390717058</v>
      </c>
      <c r="I11" s="1049">
        <v>31.438167938931297</v>
      </c>
      <c r="J11" s="1049">
        <v>462.12278481012657</v>
      </c>
      <c r="K11" s="587"/>
      <c r="L11" s="875"/>
    </row>
    <row r="12" spans="1:12" s="878" customFormat="1" ht="12.75" customHeight="1" x14ac:dyDescent="0.2">
      <c r="A12" s="875"/>
      <c r="B12" s="876"/>
      <c r="C12" s="869" t="s">
        <v>364</v>
      </c>
      <c r="D12" s="877"/>
      <c r="E12" s="877"/>
      <c r="F12" s="1047">
        <v>4121</v>
      </c>
      <c r="G12" s="1048">
        <v>191852</v>
      </c>
      <c r="H12" s="1058">
        <v>40.242142533519036</v>
      </c>
      <c r="I12" s="1049">
        <v>32.969523382607427</v>
      </c>
      <c r="J12" s="1049">
        <v>360.88340322126567</v>
      </c>
      <c r="K12" s="587"/>
      <c r="L12" s="875"/>
    </row>
    <row r="13" spans="1:12" s="427" customFormat="1" ht="12.75" customHeight="1" x14ac:dyDescent="0.2">
      <c r="A13" s="425"/>
      <c r="B13" s="586"/>
      <c r="C13" s="879"/>
      <c r="D13" s="872" t="s">
        <v>433</v>
      </c>
      <c r="E13" s="872"/>
      <c r="F13" s="1050">
        <v>708</v>
      </c>
      <c r="G13" s="1051">
        <v>32199</v>
      </c>
      <c r="H13" s="1059">
        <v>46.620623751194515</v>
      </c>
      <c r="I13" s="1052">
        <v>23.907419485077178</v>
      </c>
      <c r="J13" s="1052">
        <v>318.81505108158666</v>
      </c>
      <c r="K13" s="871"/>
      <c r="L13" s="425"/>
    </row>
    <row r="14" spans="1:12" s="427" customFormat="1" ht="12.75" customHeight="1" x14ac:dyDescent="0.2">
      <c r="A14" s="425"/>
      <c r="B14" s="586"/>
      <c r="C14" s="879"/>
      <c r="D14" s="872" t="s">
        <v>434</v>
      </c>
      <c r="E14" s="872"/>
      <c r="F14" s="1050">
        <v>613</v>
      </c>
      <c r="G14" s="1051">
        <v>21349</v>
      </c>
      <c r="H14" s="1059">
        <v>15.355236848540645</v>
      </c>
      <c r="I14" s="1052">
        <v>39.32338751229566</v>
      </c>
      <c r="J14" s="1052">
        <v>294.99136218363998</v>
      </c>
      <c r="K14" s="871"/>
      <c r="L14" s="425"/>
    </row>
    <row r="15" spans="1:12" s="427" customFormat="1" ht="12.75" customHeight="1" x14ac:dyDescent="0.2">
      <c r="A15" s="425"/>
      <c r="B15" s="586"/>
      <c r="C15" s="879"/>
      <c r="D15" s="872" t="s">
        <v>435</v>
      </c>
      <c r="E15" s="872"/>
      <c r="F15" s="1050">
        <v>213</v>
      </c>
      <c r="G15" s="1051">
        <v>7633</v>
      </c>
      <c r="H15" s="1059">
        <v>45.144310385616279</v>
      </c>
      <c r="I15" s="1052">
        <v>24.551552469540155</v>
      </c>
      <c r="J15" s="1052">
        <v>192.53491796381994</v>
      </c>
      <c r="K15" s="871"/>
      <c r="L15" s="425"/>
    </row>
    <row r="16" spans="1:12" s="427" customFormat="1" ht="24" customHeight="1" x14ac:dyDescent="0.2">
      <c r="A16" s="425"/>
      <c r="B16" s="586"/>
      <c r="C16" s="879"/>
      <c r="D16" s="872" t="s">
        <v>436</v>
      </c>
      <c r="E16" s="872"/>
      <c r="F16" s="1050">
        <v>206</v>
      </c>
      <c r="G16" s="1051">
        <v>9853</v>
      </c>
      <c r="H16" s="1059">
        <v>52.681388012618299</v>
      </c>
      <c r="I16" s="1052">
        <v>31.342332284583375</v>
      </c>
      <c r="J16" s="1052">
        <v>598.72001567807683</v>
      </c>
      <c r="K16" s="871"/>
      <c r="L16" s="425"/>
    </row>
    <row r="17" spans="1:12" s="427" customFormat="1" ht="24" customHeight="1" x14ac:dyDescent="0.2">
      <c r="A17" s="425"/>
      <c r="B17" s="586"/>
      <c r="C17" s="879"/>
      <c r="D17" s="872" t="s">
        <v>437</v>
      </c>
      <c r="E17" s="872"/>
      <c r="F17" s="1050">
        <v>150</v>
      </c>
      <c r="G17" s="1051">
        <v>8332</v>
      </c>
      <c r="H17" s="1059">
        <v>67.933143090093765</v>
      </c>
      <c r="I17" s="1052">
        <v>37.688790206433026</v>
      </c>
      <c r="J17" s="1052">
        <v>836.95655806182117</v>
      </c>
      <c r="K17" s="871"/>
      <c r="L17" s="425"/>
    </row>
    <row r="18" spans="1:12" s="427" customFormat="1" ht="12.75" customHeight="1" x14ac:dyDescent="0.2">
      <c r="A18" s="425"/>
      <c r="B18" s="586"/>
      <c r="C18" s="879"/>
      <c r="D18" s="872" t="s">
        <v>408</v>
      </c>
      <c r="E18" s="872"/>
      <c r="F18" s="1050">
        <v>51</v>
      </c>
      <c r="G18" s="1051">
        <v>4991</v>
      </c>
      <c r="H18" s="1059">
        <v>82.482234341431166</v>
      </c>
      <c r="I18" s="1052">
        <v>33.878180725305548</v>
      </c>
      <c r="J18" s="1052">
        <v>617.24918953965857</v>
      </c>
      <c r="K18" s="871"/>
      <c r="L18" s="425"/>
    </row>
    <row r="19" spans="1:12" s="427" customFormat="1" ht="12.75" customHeight="1" x14ac:dyDescent="0.2">
      <c r="A19" s="425"/>
      <c r="B19" s="586"/>
      <c r="C19" s="879"/>
      <c r="D19" s="872" t="s">
        <v>409</v>
      </c>
      <c r="E19" s="872"/>
      <c r="F19" s="1050">
        <v>241</v>
      </c>
      <c r="G19" s="1051">
        <v>12883</v>
      </c>
      <c r="H19" s="1059">
        <v>61.952392402019719</v>
      </c>
      <c r="I19" s="1052">
        <v>29.953349375145542</v>
      </c>
      <c r="J19" s="1052">
        <v>353.07149795997668</v>
      </c>
      <c r="K19" s="871"/>
      <c r="L19" s="425"/>
    </row>
    <row r="20" spans="1:12" s="427" customFormat="1" ht="12.75" customHeight="1" x14ac:dyDescent="0.2">
      <c r="A20" s="425"/>
      <c r="B20" s="586"/>
      <c r="C20" s="879"/>
      <c r="D20" s="872" t="s">
        <v>410</v>
      </c>
      <c r="E20" s="872"/>
      <c r="F20" s="1050">
        <v>302</v>
      </c>
      <c r="G20" s="1051">
        <v>10717</v>
      </c>
      <c r="H20" s="1059">
        <v>37.940312245548199</v>
      </c>
      <c r="I20" s="1052">
        <v>30.205374638424932</v>
      </c>
      <c r="J20" s="1052">
        <v>291.10918209876542</v>
      </c>
      <c r="K20" s="871"/>
      <c r="L20" s="425"/>
    </row>
    <row r="21" spans="1:12" s="427" customFormat="1" ht="12.75" customHeight="1" x14ac:dyDescent="0.2">
      <c r="A21" s="425"/>
      <c r="B21" s="586"/>
      <c r="C21" s="879"/>
      <c r="D21" s="872" t="s">
        <v>438</v>
      </c>
      <c r="E21" s="872"/>
      <c r="F21" s="1050">
        <v>777</v>
      </c>
      <c r="G21" s="1051">
        <v>24876</v>
      </c>
      <c r="H21" s="1059">
        <v>44.411118847410421</v>
      </c>
      <c r="I21" s="1052">
        <v>31.208554429972665</v>
      </c>
      <c r="J21" s="1052">
        <v>277.37281864709871</v>
      </c>
      <c r="K21" s="871"/>
      <c r="L21" s="425"/>
    </row>
    <row r="22" spans="1:12" s="427" customFormat="1" ht="24" customHeight="1" x14ac:dyDescent="0.2">
      <c r="A22" s="425"/>
      <c r="B22" s="586"/>
      <c r="C22" s="879"/>
      <c r="D22" s="872" t="s">
        <v>439</v>
      </c>
      <c r="E22" s="872"/>
      <c r="F22" s="1050">
        <v>357</v>
      </c>
      <c r="G22" s="1051">
        <v>22481</v>
      </c>
      <c r="H22" s="1059">
        <v>56.630056929820135</v>
      </c>
      <c r="I22" s="1052">
        <v>32.391886481918064</v>
      </c>
      <c r="J22" s="1052">
        <v>345.05740643120714</v>
      </c>
      <c r="K22" s="871"/>
      <c r="L22" s="425"/>
    </row>
    <row r="23" spans="1:12" s="427" customFormat="1" ht="24" customHeight="1" x14ac:dyDescent="0.2">
      <c r="A23" s="425"/>
      <c r="B23" s="586"/>
      <c r="C23" s="879"/>
      <c r="D23" s="872" t="s">
        <v>440</v>
      </c>
      <c r="E23" s="872"/>
      <c r="F23" s="1050">
        <v>143</v>
      </c>
      <c r="G23" s="1051">
        <v>21017</v>
      </c>
      <c r="H23" s="1059">
        <v>71.887399097003694</v>
      </c>
      <c r="I23" s="1052">
        <v>47.781177142313368</v>
      </c>
      <c r="J23" s="1052">
        <v>290.25018830027619</v>
      </c>
      <c r="K23" s="871"/>
      <c r="L23" s="425"/>
    </row>
    <row r="24" spans="1:12" s="427" customFormat="1" ht="12.75" customHeight="1" x14ac:dyDescent="0.2">
      <c r="A24" s="425"/>
      <c r="B24" s="586"/>
      <c r="C24" s="879"/>
      <c r="D24" s="872" t="s">
        <v>441</v>
      </c>
      <c r="E24" s="872"/>
      <c r="F24" s="1050">
        <v>147</v>
      </c>
      <c r="G24" s="1051">
        <v>5426</v>
      </c>
      <c r="H24" s="1059">
        <v>30.646709968935333</v>
      </c>
      <c r="I24" s="1052">
        <v>34.359380759307044</v>
      </c>
      <c r="J24" s="1052">
        <v>201.75940460081191</v>
      </c>
      <c r="K24" s="871"/>
      <c r="L24" s="425"/>
    </row>
    <row r="25" spans="1:12" s="427" customFormat="1" ht="12.75" customHeight="1" x14ac:dyDescent="0.2">
      <c r="A25" s="425"/>
      <c r="B25" s="586"/>
      <c r="C25" s="879"/>
      <c r="D25" s="872" t="s">
        <v>442</v>
      </c>
      <c r="E25" s="872"/>
      <c r="F25" s="1050">
        <v>85</v>
      </c>
      <c r="G25" s="1051">
        <v>5032</v>
      </c>
      <c r="H25" s="1059">
        <v>54.571087734519033</v>
      </c>
      <c r="I25" s="1052">
        <v>28.184817170111288</v>
      </c>
      <c r="J25" s="1052">
        <v>238.41898052217158</v>
      </c>
      <c r="K25" s="871"/>
      <c r="L25" s="425"/>
    </row>
    <row r="26" spans="1:12" s="427" customFormat="1" ht="12.75" customHeight="1" x14ac:dyDescent="0.2">
      <c r="A26" s="425"/>
      <c r="B26" s="586"/>
      <c r="C26" s="879"/>
      <c r="D26" s="872" t="s">
        <v>443</v>
      </c>
      <c r="E26" s="872"/>
      <c r="F26" s="1050">
        <v>128</v>
      </c>
      <c r="G26" s="1051">
        <v>5063</v>
      </c>
      <c r="H26" s="1059">
        <v>36.683089407332268</v>
      </c>
      <c r="I26" s="1052">
        <v>37.528935413786293</v>
      </c>
      <c r="J26" s="1052">
        <v>566.46280991735534</v>
      </c>
      <c r="K26" s="871"/>
      <c r="L26" s="425"/>
    </row>
    <row r="27" spans="1:12" s="883" customFormat="1" ht="12.75" customHeight="1" x14ac:dyDescent="0.2">
      <c r="A27" s="880"/>
      <c r="B27" s="881"/>
      <c r="C27" s="869" t="s">
        <v>444</v>
      </c>
      <c r="D27" s="872"/>
      <c r="E27" s="872"/>
      <c r="F27" s="1053">
        <v>36</v>
      </c>
      <c r="G27" s="1054">
        <v>4913</v>
      </c>
      <c r="H27" s="1058">
        <v>77.590018951358189</v>
      </c>
      <c r="I27" s="1049">
        <v>25.614899246895991</v>
      </c>
      <c r="J27" s="1049">
        <v>1007.0530993618961</v>
      </c>
      <c r="K27" s="882"/>
      <c r="L27" s="880"/>
    </row>
    <row r="28" spans="1:12" s="883" customFormat="1" ht="12.75" customHeight="1" x14ac:dyDescent="0.2">
      <c r="A28" s="880"/>
      <c r="B28" s="881"/>
      <c r="C28" s="869" t="s">
        <v>365</v>
      </c>
      <c r="D28" s="872"/>
      <c r="E28" s="872"/>
      <c r="F28" s="1053">
        <v>215</v>
      </c>
      <c r="G28" s="1054">
        <v>13698</v>
      </c>
      <c r="H28" s="1058">
        <v>70.550061804697165</v>
      </c>
      <c r="I28" s="1049">
        <v>25.747481384143672</v>
      </c>
      <c r="J28" s="1049">
        <v>219.77027027027026</v>
      </c>
      <c r="K28" s="882"/>
      <c r="L28" s="880"/>
    </row>
    <row r="29" spans="1:12" s="883" customFormat="1" ht="12.75" customHeight="1" x14ac:dyDescent="0.2">
      <c r="A29" s="880"/>
      <c r="B29" s="881"/>
      <c r="C29" s="869" t="s">
        <v>366</v>
      </c>
      <c r="D29" s="872"/>
      <c r="E29" s="872"/>
      <c r="F29" s="1053">
        <v>1401</v>
      </c>
      <c r="G29" s="1054">
        <v>43099</v>
      </c>
      <c r="H29" s="1058">
        <v>37.375016259810081</v>
      </c>
      <c r="I29" s="1049">
        <v>27.39339659852897</v>
      </c>
      <c r="J29" s="1049">
        <v>287.03194377894903</v>
      </c>
      <c r="K29" s="882"/>
      <c r="L29" s="880"/>
    </row>
    <row r="30" spans="1:12" s="883" customFormat="1" ht="24" customHeight="1" x14ac:dyDescent="0.2">
      <c r="A30" s="880"/>
      <c r="B30" s="881"/>
      <c r="C30" s="1041"/>
      <c r="D30" s="872" t="s">
        <v>445</v>
      </c>
      <c r="E30" s="872"/>
      <c r="F30" s="1055">
        <v>828</v>
      </c>
      <c r="G30" s="1056">
        <v>27597</v>
      </c>
      <c r="H30" s="1059">
        <v>35.51737451737452</v>
      </c>
      <c r="I30" s="1052">
        <v>23.128021161720476</v>
      </c>
      <c r="J30" s="1052">
        <v>299.61194124753609</v>
      </c>
      <c r="K30" s="882"/>
      <c r="L30" s="880"/>
    </row>
    <row r="31" spans="1:12" s="883" customFormat="1" ht="12.75" customHeight="1" x14ac:dyDescent="0.2">
      <c r="A31" s="880"/>
      <c r="B31" s="881"/>
      <c r="C31" s="884"/>
      <c r="D31" s="885" t="s">
        <v>446</v>
      </c>
      <c r="E31" s="885"/>
      <c r="F31" s="1055">
        <v>573</v>
      </c>
      <c r="G31" s="1056">
        <v>15502</v>
      </c>
      <c r="H31" s="1059">
        <v>41.2122823341752</v>
      </c>
      <c r="I31" s="1052">
        <v>34.98671139207844</v>
      </c>
      <c r="J31" s="1052">
        <v>265.79703767307075</v>
      </c>
      <c r="K31" s="882"/>
      <c r="L31" s="880"/>
    </row>
    <row r="32" spans="1:12" s="883" customFormat="1" ht="12.75" customHeight="1" x14ac:dyDescent="0.2">
      <c r="A32" s="880"/>
      <c r="B32" s="881"/>
      <c r="C32" s="886" t="s">
        <v>367</v>
      </c>
      <c r="D32" s="885"/>
      <c r="E32" s="885"/>
      <c r="F32" s="1053">
        <v>3802</v>
      </c>
      <c r="G32" s="1054">
        <v>184037</v>
      </c>
      <c r="H32" s="1058">
        <v>60.121001858802849</v>
      </c>
      <c r="I32" s="1049">
        <v>27.038546596608292</v>
      </c>
      <c r="J32" s="1049">
        <v>244.09740094673418</v>
      </c>
      <c r="K32" s="882"/>
      <c r="L32" s="880"/>
    </row>
    <row r="33" spans="1:12" s="883" customFormat="1" ht="12.75" customHeight="1" x14ac:dyDescent="0.2">
      <c r="A33" s="880"/>
      <c r="B33" s="881"/>
      <c r="C33" s="884"/>
      <c r="D33" s="885" t="s">
        <v>447</v>
      </c>
      <c r="E33" s="885"/>
      <c r="F33" s="1055">
        <v>655</v>
      </c>
      <c r="G33" s="1056">
        <v>13683</v>
      </c>
      <c r="H33" s="1059">
        <v>42.93244642464937</v>
      </c>
      <c r="I33" s="1052">
        <v>29.21808083022729</v>
      </c>
      <c r="J33" s="1052">
        <v>377.83233532934133</v>
      </c>
      <c r="K33" s="882"/>
      <c r="L33" s="880"/>
    </row>
    <row r="34" spans="1:12" s="883" customFormat="1" ht="12.75" customHeight="1" x14ac:dyDescent="0.2">
      <c r="A34" s="880"/>
      <c r="B34" s="881"/>
      <c r="C34" s="884"/>
      <c r="D34" s="885" t="s">
        <v>448</v>
      </c>
      <c r="E34" s="885"/>
      <c r="F34" s="1055">
        <v>1737</v>
      </c>
      <c r="G34" s="1056">
        <v>43244</v>
      </c>
      <c r="H34" s="1059">
        <v>42.823473490325007</v>
      </c>
      <c r="I34" s="1052">
        <v>29.629173989455186</v>
      </c>
      <c r="J34" s="1052">
        <v>490.56622663897951</v>
      </c>
      <c r="K34" s="882"/>
      <c r="L34" s="880"/>
    </row>
    <row r="35" spans="1:12" s="883" customFormat="1" ht="12.75" customHeight="1" x14ac:dyDescent="0.2">
      <c r="A35" s="880"/>
      <c r="B35" s="881"/>
      <c r="C35" s="884"/>
      <c r="D35" s="885" t="s">
        <v>449</v>
      </c>
      <c r="E35" s="885"/>
      <c r="F35" s="1055">
        <v>1410</v>
      </c>
      <c r="G35" s="1056">
        <v>127110</v>
      </c>
      <c r="H35" s="1059">
        <v>73.364577681838654</v>
      </c>
      <c r="I35" s="1052">
        <v>25.922571001494767</v>
      </c>
      <c r="J35" s="1052">
        <v>170.21108323031791</v>
      </c>
      <c r="K35" s="882"/>
      <c r="L35" s="880"/>
    </row>
    <row r="36" spans="1:12" s="883" customFormat="1" ht="12.75" customHeight="1" x14ac:dyDescent="0.2">
      <c r="A36" s="880"/>
      <c r="B36" s="881"/>
      <c r="C36" s="886" t="s">
        <v>368</v>
      </c>
      <c r="D36" s="887"/>
      <c r="E36" s="887"/>
      <c r="F36" s="1053">
        <v>823</v>
      </c>
      <c r="G36" s="1054">
        <v>58357</v>
      </c>
      <c r="H36" s="1058">
        <v>58.590777201032118</v>
      </c>
      <c r="I36" s="1049">
        <v>45.76808266360505</v>
      </c>
      <c r="J36" s="1049">
        <v>506.2360617349654</v>
      </c>
      <c r="K36" s="882"/>
      <c r="L36" s="880"/>
    </row>
    <row r="37" spans="1:12" s="883" customFormat="1" ht="24" customHeight="1" x14ac:dyDescent="0.2">
      <c r="A37" s="880"/>
      <c r="B37" s="881"/>
      <c r="C37" s="1042"/>
      <c r="D37" s="885" t="s">
        <v>450</v>
      </c>
      <c r="E37" s="885"/>
      <c r="F37" s="1055">
        <v>817</v>
      </c>
      <c r="G37" s="1056">
        <v>47803</v>
      </c>
      <c r="H37" s="1059">
        <v>55.030103491544544</v>
      </c>
      <c r="I37" s="1052">
        <v>29.180762713637218</v>
      </c>
      <c r="J37" s="1052">
        <v>512.1079251075962</v>
      </c>
      <c r="K37" s="882"/>
      <c r="L37" s="880"/>
    </row>
    <row r="38" spans="1:12" s="883" customFormat="1" ht="12.75" customHeight="1" x14ac:dyDescent="0.2">
      <c r="A38" s="880"/>
      <c r="B38" s="881"/>
      <c r="C38" s="1042"/>
      <c r="D38" s="885" t="s">
        <v>451</v>
      </c>
      <c r="E38" s="885"/>
      <c r="F38" s="1055">
        <v>6</v>
      </c>
      <c r="G38" s="1056">
        <v>10554</v>
      </c>
      <c r="H38" s="1059">
        <v>82.880477461912989</v>
      </c>
      <c r="I38" s="1052">
        <v>120.8982376350199</v>
      </c>
      <c r="J38" s="1052">
        <v>485.82831554878049</v>
      </c>
      <c r="K38" s="882"/>
      <c r="L38" s="880"/>
    </row>
    <row r="39" spans="1:12" s="883" customFormat="1" ht="12.75" customHeight="1" x14ac:dyDescent="0.2">
      <c r="A39" s="880"/>
      <c r="B39" s="881"/>
      <c r="C39" s="886" t="s">
        <v>369</v>
      </c>
      <c r="D39" s="873"/>
      <c r="E39" s="873"/>
      <c r="F39" s="1053">
        <v>923</v>
      </c>
      <c r="G39" s="1054">
        <v>44258</v>
      </c>
      <c r="H39" s="1058">
        <v>47.180350937040281</v>
      </c>
      <c r="I39" s="1049">
        <v>31.287270098061366</v>
      </c>
      <c r="J39" s="1049">
        <v>317.97915451895045</v>
      </c>
      <c r="K39" s="882"/>
      <c r="L39" s="880"/>
    </row>
    <row r="40" spans="1:12" s="883" customFormat="1" ht="12.75" customHeight="1" x14ac:dyDescent="0.2">
      <c r="A40" s="880"/>
      <c r="B40" s="881"/>
      <c r="C40" s="886" t="s">
        <v>452</v>
      </c>
      <c r="D40" s="873"/>
      <c r="E40" s="873"/>
      <c r="F40" s="1053">
        <v>484</v>
      </c>
      <c r="G40" s="1054">
        <v>33047</v>
      </c>
      <c r="H40" s="1058">
        <v>57.918258614041854</v>
      </c>
      <c r="I40" s="1049">
        <v>31.942717947166159</v>
      </c>
      <c r="J40" s="1049">
        <v>650.48499244223706</v>
      </c>
      <c r="K40" s="882"/>
      <c r="L40" s="880"/>
    </row>
    <row r="41" spans="1:12" s="883" customFormat="1" ht="24" customHeight="1" x14ac:dyDescent="0.2">
      <c r="A41" s="880"/>
      <c r="B41" s="881"/>
      <c r="C41" s="884"/>
      <c r="D41" s="885" t="s">
        <v>453</v>
      </c>
      <c r="E41" s="885"/>
      <c r="F41" s="1055">
        <v>99</v>
      </c>
      <c r="G41" s="1056">
        <v>3556</v>
      </c>
      <c r="H41" s="1059">
        <v>28.199841395717684</v>
      </c>
      <c r="I41" s="1052">
        <v>27.145950506186725</v>
      </c>
      <c r="J41" s="1052">
        <v>457.45982648057338</v>
      </c>
      <c r="K41" s="882"/>
      <c r="L41" s="880"/>
    </row>
    <row r="42" spans="1:12" s="883" customFormat="1" ht="12.75" customHeight="1" x14ac:dyDescent="0.2">
      <c r="A42" s="880"/>
      <c r="B42" s="881"/>
      <c r="C42" s="884"/>
      <c r="D42" s="885" t="s">
        <v>454</v>
      </c>
      <c r="E42" s="885"/>
      <c r="F42" s="1055">
        <v>30</v>
      </c>
      <c r="G42" s="1056">
        <v>12234</v>
      </c>
      <c r="H42" s="1059">
        <v>85.355473383101938</v>
      </c>
      <c r="I42" s="1052">
        <v>29.014467876410006</v>
      </c>
      <c r="J42" s="1052">
        <v>679.51970857463107</v>
      </c>
      <c r="K42" s="882"/>
      <c r="L42" s="880"/>
    </row>
    <row r="43" spans="1:12" s="883" customFormat="1" ht="12.75" customHeight="1" x14ac:dyDescent="0.2">
      <c r="A43" s="880"/>
      <c r="B43" s="881"/>
      <c r="C43" s="884"/>
      <c r="D43" s="885" t="s">
        <v>455</v>
      </c>
      <c r="E43" s="885"/>
      <c r="F43" s="1055">
        <v>355</v>
      </c>
      <c r="G43" s="1056">
        <v>17257</v>
      </c>
      <c r="H43" s="1059">
        <v>57.303669267806747</v>
      </c>
      <c r="I43" s="1052">
        <v>35.007069594946977</v>
      </c>
      <c r="J43" s="1052">
        <v>664.40584933120795</v>
      </c>
      <c r="K43" s="882"/>
      <c r="L43" s="880"/>
    </row>
    <row r="44" spans="1:12" s="883" customFormat="1" ht="12.75" customHeight="1" x14ac:dyDescent="0.2">
      <c r="A44" s="880"/>
      <c r="B44" s="881"/>
      <c r="C44" s="886" t="s">
        <v>370</v>
      </c>
      <c r="D44" s="888"/>
      <c r="E44" s="888"/>
      <c r="F44" s="1053">
        <v>382</v>
      </c>
      <c r="G44" s="1054">
        <v>53122</v>
      </c>
      <c r="H44" s="1058">
        <v>72.345699188320538</v>
      </c>
      <c r="I44" s="1049">
        <v>68.905293475396263</v>
      </c>
      <c r="J44" s="1049">
        <v>506.29484486455738</v>
      </c>
      <c r="K44" s="882"/>
      <c r="L44" s="880">
        <v>607</v>
      </c>
    </row>
    <row r="45" spans="1:12" s="883" customFormat="1" ht="12.75" customHeight="1" x14ac:dyDescent="0.2">
      <c r="A45" s="880"/>
      <c r="B45" s="881"/>
      <c r="C45" s="886" t="s">
        <v>371</v>
      </c>
      <c r="D45" s="889"/>
      <c r="E45" s="889"/>
      <c r="F45" s="1053">
        <v>92</v>
      </c>
      <c r="G45" s="1054">
        <v>1936</v>
      </c>
      <c r="H45" s="1058">
        <v>34.945848375451263</v>
      </c>
      <c r="I45" s="1049">
        <v>22.931301652892561</v>
      </c>
      <c r="J45" s="1049">
        <v>462.91677675033026</v>
      </c>
      <c r="K45" s="882"/>
      <c r="L45" s="880"/>
    </row>
    <row r="46" spans="1:12" s="883" customFormat="1" ht="12.75" customHeight="1" x14ac:dyDescent="0.2">
      <c r="A46" s="880"/>
      <c r="B46" s="881"/>
      <c r="C46" s="869" t="s">
        <v>456</v>
      </c>
      <c r="D46" s="890"/>
      <c r="E46" s="890"/>
      <c r="F46" s="1053">
        <v>1005</v>
      </c>
      <c r="G46" s="1054">
        <v>28806</v>
      </c>
      <c r="H46" s="1058">
        <v>50.494320572149768</v>
      </c>
      <c r="I46" s="1049">
        <v>35.587412344650417</v>
      </c>
      <c r="J46" s="1049">
        <v>676.61314351198871</v>
      </c>
      <c r="K46" s="882"/>
      <c r="L46" s="880"/>
    </row>
    <row r="47" spans="1:12" s="883" customFormat="1" ht="12.75" customHeight="1" x14ac:dyDescent="0.2">
      <c r="A47" s="880"/>
      <c r="B47" s="881"/>
      <c r="C47" s="869" t="s">
        <v>457</v>
      </c>
      <c r="D47" s="874"/>
      <c r="E47" s="874"/>
      <c r="F47" s="1053">
        <v>646</v>
      </c>
      <c r="G47" s="1054">
        <v>78390</v>
      </c>
      <c r="H47" s="1058">
        <v>38.836923564733162</v>
      </c>
      <c r="I47" s="1049">
        <v>23.474550325296594</v>
      </c>
      <c r="J47" s="1049">
        <v>243.87748355832468</v>
      </c>
      <c r="K47" s="882"/>
      <c r="L47" s="880"/>
    </row>
    <row r="48" spans="1:12" s="883" customFormat="1" ht="12.75" customHeight="1" x14ac:dyDescent="0.2">
      <c r="A48" s="880"/>
      <c r="B48" s="881"/>
      <c r="C48" s="886" t="s">
        <v>372</v>
      </c>
      <c r="D48" s="872"/>
      <c r="E48" s="872"/>
      <c r="F48" s="1053">
        <v>460</v>
      </c>
      <c r="G48" s="1054">
        <v>14362</v>
      </c>
      <c r="H48" s="1058">
        <v>33.464594449751843</v>
      </c>
      <c r="I48" s="1049">
        <v>27.714872580420554</v>
      </c>
      <c r="J48" s="1049">
        <v>334.22844360086771</v>
      </c>
      <c r="K48" s="882"/>
      <c r="L48" s="880"/>
    </row>
    <row r="49" spans="1:12" s="883" customFormat="1" ht="12.75" customHeight="1" x14ac:dyDescent="0.2">
      <c r="A49" s="880"/>
      <c r="B49" s="881"/>
      <c r="C49" s="886" t="s">
        <v>373</v>
      </c>
      <c r="D49" s="872"/>
      <c r="E49" s="872"/>
      <c r="F49" s="1053">
        <v>1861</v>
      </c>
      <c r="G49" s="1054">
        <v>76732</v>
      </c>
      <c r="H49" s="1058">
        <v>38.860696668591167</v>
      </c>
      <c r="I49" s="1049">
        <v>32.512146171088986</v>
      </c>
      <c r="J49" s="1049">
        <v>220.33114601975211</v>
      </c>
      <c r="K49" s="882"/>
      <c r="L49" s="880"/>
    </row>
    <row r="50" spans="1:12" s="883" customFormat="1" ht="12.75" customHeight="1" x14ac:dyDescent="0.2">
      <c r="A50" s="880"/>
      <c r="B50" s="881"/>
      <c r="C50" s="1042"/>
      <c r="D50" s="872" t="s">
        <v>458</v>
      </c>
      <c r="E50" s="872"/>
      <c r="F50" s="1055">
        <v>374</v>
      </c>
      <c r="G50" s="1056">
        <v>30785</v>
      </c>
      <c r="H50" s="1059">
        <v>39.095042161942494</v>
      </c>
      <c r="I50" s="1052">
        <v>24.184440474256942</v>
      </c>
      <c r="J50" s="1052">
        <v>190.36266030420518</v>
      </c>
      <c r="K50" s="882"/>
      <c r="L50" s="880"/>
    </row>
    <row r="51" spans="1:12" s="883" customFormat="1" ht="12.75" customHeight="1" x14ac:dyDescent="0.2">
      <c r="A51" s="880"/>
      <c r="B51" s="881"/>
      <c r="C51" s="1042"/>
      <c r="D51" s="1043" t="s">
        <v>459</v>
      </c>
      <c r="E51" s="1043"/>
      <c r="F51" s="1055">
        <v>1487</v>
      </c>
      <c r="G51" s="1056">
        <v>45947</v>
      </c>
      <c r="H51" s="1059">
        <v>38.705248083564989</v>
      </c>
      <c r="I51" s="1052">
        <v>38.09180142337911</v>
      </c>
      <c r="J51" s="1052">
        <v>252.61156493804498</v>
      </c>
      <c r="K51" s="882"/>
      <c r="L51" s="880"/>
    </row>
    <row r="52" spans="1:12" s="883" customFormat="1" ht="12.75" customHeight="1" x14ac:dyDescent="0.2">
      <c r="A52" s="880"/>
      <c r="B52" s="881"/>
      <c r="C52" s="886" t="s">
        <v>460</v>
      </c>
      <c r="D52" s="870"/>
      <c r="E52" s="870"/>
      <c r="F52" s="1053">
        <v>153</v>
      </c>
      <c r="G52" s="1054">
        <v>3812</v>
      </c>
      <c r="H52" s="1058">
        <v>25.168361283507195</v>
      </c>
      <c r="I52" s="1049">
        <v>26.559286463798532</v>
      </c>
      <c r="J52" s="1049">
        <v>372.49005628517824</v>
      </c>
      <c r="K52" s="882"/>
      <c r="L52" s="880"/>
    </row>
    <row r="53" spans="1:12" s="883" customFormat="1" ht="12.75" customHeight="1" x14ac:dyDescent="0.2">
      <c r="A53" s="880"/>
      <c r="B53" s="881"/>
      <c r="C53" s="886" t="s">
        <v>374</v>
      </c>
      <c r="D53" s="870"/>
      <c r="E53" s="870"/>
      <c r="F53" s="1053">
        <v>544</v>
      </c>
      <c r="G53" s="1054">
        <v>14507</v>
      </c>
      <c r="H53" s="1058">
        <v>35.779115079169337</v>
      </c>
      <c r="I53" s="1049">
        <v>33.227200661749499</v>
      </c>
      <c r="J53" s="1049">
        <v>310.3832609744332</v>
      </c>
      <c r="K53" s="882"/>
      <c r="L53" s="880"/>
    </row>
    <row r="54" spans="1:12" s="883" customFormat="1" ht="12.75" customHeight="1" x14ac:dyDescent="0.2">
      <c r="A54" s="880"/>
      <c r="B54" s="881"/>
      <c r="C54" s="886" t="s">
        <v>411</v>
      </c>
      <c r="D54" s="870"/>
      <c r="E54" s="870"/>
      <c r="F54" s="1053">
        <v>0</v>
      </c>
      <c r="G54" s="1054">
        <v>0</v>
      </c>
      <c r="H54" s="1058">
        <v>0</v>
      </c>
      <c r="I54" s="1049">
        <v>0</v>
      </c>
      <c r="J54" s="1049">
        <v>0</v>
      </c>
      <c r="K54" s="882"/>
      <c r="L54" s="880"/>
    </row>
    <row r="55" spans="1:12" s="600" customFormat="1" ht="11.25" x14ac:dyDescent="0.2">
      <c r="A55" s="598"/>
      <c r="B55" s="599"/>
      <c r="C55" s="609" t="s">
        <v>485</v>
      </c>
      <c r="D55" s="610"/>
      <c r="E55" s="610"/>
      <c r="F55" s="1466" t="s">
        <v>469</v>
      </c>
      <c r="G55" s="1466"/>
      <c r="H55" s="1466"/>
      <c r="I55" s="1466"/>
      <c r="J55" s="1466"/>
      <c r="K55" s="1466"/>
      <c r="L55" s="598"/>
    </row>
    <row r="56" spans="1:12" s="448" customFormat="1" ht="13.5" customHeight="1" x14ac:dyDescent="0.2">
      <c r="A56" s="444"/>
      <c r="B56" s="603">
        <v>12</v>
      </c>
      <c r="C56" s="1456">
        <v>42401</v>
      </c>
      <c r="D56" s="1456"/>
      <c r="E56" s="1032"/>
      <c r="F56" s="156"/>
      <c r="G56" s="156"/>
      <c r="H56" s="156"/>
      <c r="I56" s="156"/>
      <c r="J56" s="156"/>
      <c r="K56" s="602"/>
      <c r="L56" s="444"/>
    </row>
    <row r="57" spans="1:12" s="448" customFormat="1" x14ac:dyDescent="0.15">
      <c r="A57" s="604"/>
      <c r="B57" s="605"/>
      <c r="C57" s="606"/>
      <c r="D57" s="157"/>
      <c r="E57" s="157"/>
      <c r="F57" s="157"/>
      <c r="G57" s="157"/>
      <c r="H57" s="157"/>
      <c r="I57" s="157"/>
      <c r="J57" s="157"/>
      <c r="K57" s="607"/>
      <c r="L57" s="604"/>
    </row>
  </sheetData>
  <mergeCells count="8">
    <mergeCell ref="C56:D56"/>
    <mergeCell ref="C1:D1"/>
    <mergeCell ref="J2:J3"/>
    <mergeCell ref="C4:J4"/>
    <mergeCell ref="C6:D6"/>
    <mergeCell ref="C7:D7"/>
    <mergeCell ref="F55:K55"/>
    <mergeCell ref="H1:K1"/>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M63"/>
  <sheetViews>
    <sheetView zoomScaleNormal="100" workbookViewId="0"/>
  </sheetViews>
  <sheetFormatPr defaultRowHeight="12.75" x14ac:dyDescent="0.2"/>
  <cols>
    <col min="1" max="1" width="1" style="178" customWidth="1"/>
    <col min="2" max="2" width="2.5703125" style="178" customWidth="1"/>
    <col min="3" max="3" width="3.28515625" style="178" customWidth="1"/>
    <col min="4" max="4" width="21.7109375" style="178" customWidth="1"/>
    <col min="5" max="5" width="0.28515625" style="178" customWidth="1"/>
    <col min="6" max="15" width="4.42578125" style="178" customWidth="1"/>
    <col min="16" max="16" width="4.7109375" style="178" customWidth="1"/>
    <col min="17" max="23" width="4.42578125" style="178" customWidth="1"/>
    <col min="24" max="24" width="2.5703125" style="178" customWidth="1"/>
    <col min="25" max="25" width="1" style="178" customWidth="1"/>
    <col min="26" max="16384" width="9.140625" style="178"/>
  </cols>
  <sheetData>
    <row r="1" spans="1:65" ht="13.5" customHeight="1" x14ac:dyDescent="0.2">
      <c r="A1" s="177"/>
      <c r="B1" s="1323" t="s">
        <v>392</v>
      </c>
      <c r="C1" s="1258"/>
      <c r="D1" s="1323"/>
      <c r="E1" s="1258"/>
      <c r="F1" s="1258"/>
      <c r="G1" s="1258"/>
      <c r="H1" s="239"/>
      <c r="I1" s="239"/>
      <c r="J1" s="239"/>
      <c r="K1" s="239"/>
      <c r="L1" s="239"/>
      <c r="M1" s="239"/>
      <c r="N1" s="239"/>
      <c r="O1" s="239"/>
      <c r="P1" s="239"/>
      <c r="Q1" s="239"/>
      <c r="R1" s="239"/>
      <c r="S1" s="239"/>
      <c r="T1" s="239"/>
      <c r="U1" s="239"/>
      <c r="V1" s="239"/>
      <c r="W1" s="239"/>
      <c r="X1" s="239"/>
    </row>
    <row r="2" spans="1:65" ht="6" customHeight="1" x14ac:dyDescent="0.2">
      <c r="A2" s="177"/>
      <c r="B2" s="175"/>
      <c r="C2" s="175"/>
      <c r="D2" s="175"/>
      <c r="E2" s="175"/>
      <c r="F2" s="175"/>
      <c r="G2" s="175"/>
      <c r="H2" s="175"/>
      <c r="I2" s="175"/>
      <c r="J2" s="175"/>
      <c r="K2" s="175"/>
      <c r="L2" s="175"/>
      <c r="M2" s="175"/>
      <c r="N2" s="175"/>
      <c r="O2" s="175"/>
      <c r="P2" s="175"/>
      <c r="Q2" s="175"/>
      <c r="R2" s="175"/>
      <c r="S2" s="175"/>
      <c r="T2" s="175"/>
      <c r="U2" s="175"/>
      <c r="V2" s="175"/>
      <c r="W2" s="175"/>
      <c r="X2" s="240"/>
      <c r="Y2" s="179"/>
    </row>
    <row r="3" spans="1:65" ht="10.5" customHeight="1" thickBot="1" x14ac:dyDescent="0.25">
      <c r="A3" s="177"/>
      <c r="B3" s="179"/>
      <c r="C3" s="179"/>
      <c r="D3" s="179"/>
      <c r="E3" s="179"/>
      <c r="F3" s="179"/>
      <c r="G3" s="179"/>
      <c r="H3" s="179"/>
      <c r="I3" s="179"/>
      <c r="J3" s="179"/>
      <c r="K3" s="179"/>
      <c r="L3" s="179"/>
      <c r="M3" s="179"/>
      <c r="N3" s="179"/>
      <c r="O3" s="179"/>
      <c r="P3" s="179"/>
      <c r="Q3" s="179"/>
      <c r="R3" s="179"/>
      <c r="S3" s="179"/>
      <c r="T3" s="179"/>
      <c r="U3" s="179"/>
      <c r="V3" s="1468" t="s">
        <v>70</v>
      </c>
      <c r="W3" s="1468"/>
      <c r="X3" s="241"/>
      <c r="Y3" s="179"/>
    </row>
    <row r="4" spans="1:65" s="208" customFormat="1" ht="13.5" thickBot="1" x14ac:dyDescent="0.25">
      <c r="A4" s="207"/>
      <c r="B4" s="180"/>
      <c r="C4" s="1015" t="s">
        <v>509</v>
      </c>
      <c r="D4" s="1016"/>
      <c r="E4" s="1016"/>
      <c r="F4" s="1016"/>
      <c r="G4" s="1016"/>
      <c r="H4" s="1016"/>
      <c r="I4" s="1016"/>
      <c r="J4" s="1016"/>
      <c r="K4" s="1016"/>
      <c r="L4" s="1016"/>
      <c r="M4" s="1016"/>
      <c r="N4" s="1016"/>
      <c r="O4" s="1016"/>
      <c r="P4" s="1016"/>
      <c r="Q4" s="1016"/>
      <c r="R4" s="1016"/>
      <c r="S4" s="1016"/>
      <c r="T4" s="1016"/>
      <c r="U4" s="1016"/>
      <c r="V4" s="1016"/>
      <c r="W4" s="402"/>
      <c r="X4" s="241"/>
      <c r="Y4" s="1262"/>
    </row>
    <row r="5" spans="1:65" s="208" customFormat="1" ht="3" customHeight="1" x14ac:dyDescent="0.2">
      <c r="A5" s="207"/>
      <c r="B5" s="180"/>
      <c r="C5" s="209"/>
      <c r="D5" s="209"/>
      <c r="E5" s="209"/>
      <c r="F5" s="209"/>
      <c r="G5" s="209"/>
      <c r="H5" s="209"/>
      <c r="I5" s="209"/>
      <c r="J5" s="209"/>
      <c r="K5" s="209"/>
      <c r="L5" s="209"/>
      <c r="M5" s="209"/>
      <c r="N5" s="209"/>
      <c r="O5" s="209"/>
      <c r="P5" s="209"/>
      <c r="Q5" s="209"/>
      <c r="R5" s="209"/>
      <c r="S5" s="209"/>
      <c r="T5" s="209"/>
      <c r="U5" s="209"/>
      <c r="V5" s="209"/>
      <c r="W5" s="1263"/>
      <c r="X5" s="241"/>
      <c r="Y5" s="1262"/>
    </row>
    <row r="6" spans="1:65" s="208" customFormat="1" ht="29.25" customHeight="1" x14ac:dyDescent="0.2">
      <c r="A6" s="207"/>
      <c r="B6" s="210"/>
      <c r="C6" s="1469">
        <v>2014</v>
      </c>
      <c r="D6" s="1470"/>
      <c r="E6" s="1264"/>
      <c r="F6" s="1265" t="s">
        <v>62</v>
      </c>
      <c r="G6" s="1265" t="s">
        <v>55</v>
      </c>
      <c r="H6" s="1265" t="s">
        <v>64</v>
      </c>
      <c r="I6" s="1265" t="s">
        <v>510</v>
      </c>
      <c r="J6" s="1265" t="s">
        <v>75</v>
      </c>
      <c r="K6" s="1265" t="s">
        <v>511</v>
      </c>
      <c r="L6" s="1265" t="s">
        <v>56</v>
      </c>
      <c r="M6" s="1265" t="s">
        <v>74</v>
      </c>
      <c r="N6" s="1265" t="s">
        <v>76</v>
      </c>
      <c r="O6" s="1265" t="s">
        <v>60</v>
      </c>
      <c r="P6" s="1265" t="s">
        <v>59</v>
      </c>
      <c r="Q6" s="1265" t="s">
        <v>512</v>
      </c>
      <c r="R6" s="1265" t="s">
        <v>63</v>
      </c>
      <c r="S6" s="1265" t="s">
        <v>513</v>
      </c>
      <c r="T6" s="1265" t="s">
        <v>58</v>
      </c>
      <c r="U6" s="1265" t="s">
        <v>514</v>
      </c>
      <c r="V6" s="1265" t="s">
        <v>67</v>
      </c>
      <c r="W6" s="1265" t="s">
        <v>77</v>
      </c>
      <c r="X6" s="241"/>
      <c r="Y6" s="1262"/>
    </row>
    <row r="7" spans="1:65" s="208" customFormat="1" ht="3" customHeight="1" x14ac:dyDescent="0.2">
      <c r="A7" s="207"/>
      <c r="B7" s="180"/>
      <c r="C7" s="1266"/>
      <c r="D7" s="1266"/>
      <c r="E7" s="1266"/>
      <c r="F7" s="1267"/>
      <c r="G7" s="1267"/>
      <c r="H7" s="1267"/>
      <c r="I7" s="1267"/>
      <c r="J7" s="1267"/>
      <c r="K7" s="1267"/>
      <c r="L7" s="1267"/>
      <c r="M7" s="1267"/>
      <c r="N7" s="1267"/>
      <c r="O7" s="1267"/>
      <c r="P7" s="1267"/>
      <c r="Q7" s="1267"/>
      <c r="R7" s="1267"/>
      <c r="S7" s="1267"/>
      <c r="T7" s="1267"/>
      <c r="U7" s="1267"/>
      <c r="V7" s="1267"/>
      <c r="W7" s="1267"/>
      <c r="X7" s="241"/>
      <c r="Y7" s="1262"/>
    </row>
    <row r="8" spans="1:65" s="1195" customFormat="1" ht="15" customHeight="1" x14ac:dyDescent="0.2">
      <c r="A8" s="1194"/>
      <c r="B8" s="1268"/>
      <c r="C8" s="1269" t="s">
        <v>68</v>
      </c>
      <c r="D8" s="1269"/>
      <c r="E8" s="1269"/>
      <c r="F8" s="1270">
        <v>822.65482247798241</v>
      </c>
      <c r="G8" s="1270">
        <v>766.65191729653407</v>
      </c>
      <c r="H8" s="1270">
        <v>739.18011428446346</v>
      </c>
      <c r="I8" s="1270">
        <v>706.01042858090545</v>
      </c>
      <c r="J8" s="1270">
        <v>720.73257118528375</v>
      </c>
      <c r="K8" s="1270">
        <v>802.90606423090367</v>
      </c>
      <c r="L8" s="1270">
        <v>791.90848027258414</v>
      </c>
      <c r="M8" s="1270">
        <v>780.52258650459919</v>
      </c>
      <c r="N8" s="1270">
        <v>700.01182138551837</v>
      </c>
      <c r="O8" s="1270">
        <v>794.28739505667215</v>
      </c>
      <c r="P8" s="1270">
        <v>1150.4698448745842</v>
      </c>
      <c r="Q8" s="1270">
        <v>754.22184279021951</v>
      </c>
      <c r="R8" s="1270">
        <v>870.07515649366042</v>
      </c>
      <c r="S8" s="1270">
        <v>786.63850439100577</v>
      </c>
      <c r="T8" s="1270">
        <v>945.36678154047843</v>
      </c>
      <c r="U8" s="1270">
        <v>729.88665249678172</v>
      </c>
      <c r="V8" s="1270">
        <v>740.76690860215513</v>
      </c>
      <c r="W8" s="1270">
        <v>734.3403119413324</v>
      </c>
      <c r="X8" s="1271"/>
      <c r="Y8" s="1272"/>
      <c r="AU8" s="1273"/>
      <c r="AV8" s="1273"/>
      <c r="AW8" s="1273"/>
      <c r="AX8" s="1273"/>
      <c r="AY8" s="1273"/>
      <c r="AZ8" s="1273"/>
      <c r="BA8" s="1273"/>
      <c r="BB8" s="1273"/>
      <c r="BC8" s="1273"/>
      <c r="BD8" s="1273"/>
      <c r="BE8" s="1273"/>
      <c r="BF8" s="1273"/>
      <c r="BG8" s="1273"/>
      <c r="BH8" s="1273"/>
      <c r="BI8" s="1273"/>
      <c r="BJ8" s="1273"/>
      <c r="BK8" s="1273"/>
      <c r="BL8" s="1273"/>
      <c r="BM8" s="1273"/>
    </row>
    <row r="9" spans="1:65" s="1279" customFormat="1" ht="19.5" customHeight="1" x14ac:dyDescent="0.2">
      <c r="A9" s="1274"/>
      <c r="B9" s="1275"/>
      <c r="C9" s="1276">
        <v>1</v>
      </c>
      <c r="D9" s="1179" t="s">
        <v>515</v>
      </c>
      <c r="E9" s="1179"/>
      <c r="F9" s="1270">
        <v>1874.1773243159203</v>
      </c>
      <c r="G9" s="1270">
        <v>1199.7779361914274</v>
      </c>
      <c r="H9" s="1270">
        <v>1416.2378013262255</v>
      </c>
      <c r="I9" s="1270">
        <v>1085.3330494505499</v>
      </c>
      <c r="J9" s="1270">
        <v>1340.7595046439631</v>
      </c>
      <c r="K9" s="1270">
        <v>1553.9401182266008</v>
      </c>
      <c r="L9" s="1270">
        <v>1620.9709613656755</v>
      </c>
      <c r="M9" s="1270">
        <v>1422.4533662900142</v>
      </c>
      <c r="N9" s="1270">
        <v>1072.6712891674131</v>
      </c>
      <c r="O9" s="1270">
        <v>1389.8248760330587</v>
      </c>
      <c r="P9" s="1270">
        <v>2882.2851504486594</v>
      </c>
      <c r="Q9" s="1270">
        <v>1519.8573082099608</v>
      </c>
      <c r="R9" s="1270">
        <v>1907.0274849939949</v>
      </c>
      <c r="S9" s="1270">
        <v>1522.841008140266</v>
      </c>
      <c r="T9" s="1270">
        <v>1933.8344565722346</v>
      </c>
      <c r="U9" s="1270">
        <v>1378.6480674631061</v>
      </c>
      <c r="V9" s="1270">
        <v>1188.9608703374779</v>
      </c>
      <c r="W9" s="1270">
        <v>1398.8556523569032</v>
      </c>
      <c r="X9" s="1277"/>
      <c r="Y9" s="1278"/>
      <c r="AU9" s="1273"/>
      <c r="AV9" s="1273"/>
      <c r="AW9" s="1273"/>
      <c r="AX9" s="1273"/>
      <c r="AY9" s="1273"/>
      <c r="AZ9" s="1273"/>
      <c r="BA9" s="1273"/>
      <c r="BB9" s="1273"/>
      <c r="BC9" s="1273"/>
      <c r="BD9" s="1273"/>
      <c r="BE9" s="1273"/>
      <c r="BF9" s="1273"/>
      <c r="BG9" s="1273"/>
      <c r="BH9" s="1273"/>
      <c r="BI9" s="1273"/>
      <c r="BJ9" s="1273"/>
      <c r="BK9" s="1273"/>
      <c r="BL9" s="1273"/>
      <c r="BM9" s="1273"/>
    </row>
    <row r="10" spans="1:65" s="1177" customFormat="1" ht="29.25" customHeight="1" x14ac:dyDescent="0.2">
      <c r="A10" s="1176"/>
      <c r="B10" s="1280"/>
      <c r="C10" s="1281">
        <v>11</v>
      </c>
      <c r="D10" s="1178" t="s">
        <v>516</v>
      </c>
      <c r="E10" s="1178"/>
      <c r="F10" s="1333">
        <v>2457.1936875664196</v>
      </c>
      <c r="G10" s="1333">
        <v>1189.3513533834589</v>
      </c>
      <c r="H10" s="1333">
        <v>1602.9912213114753</v>
      </c>
      <c r="I10" s="1333">
        <v>1468.419347826087</v>
      </c>
      <c r="J10" s="1333">
        <v>1711.8682786885242</v>
      </c>
      <c r="K10" s="1333">
        <v>1986.9304846938776</v>
      </c>
      <c r="L10" s="1333">
        <v>1933.0504697986576</v>
      </c>
      <c r="M10" s="1333">
        <v>1575.255215999998</v>
      </c>
      <c r="N10" s="1333">
        <v>1232.8833132530115</v>
      </c>
      <c r="O10" s="1333">
        <v>1574.2370366379316</v>
      </c>
      <c r="P10" s="1333">
        <v>4513.8915071480524</v>
      </c>
      <c r="Q10" s="1333">
        <v>1833.8861458333342</v>
      </c>
      <c r="R10" s="1333">
        <v>2486.724370424593</v>
      </c>
      <c r="S10" s="1333">
        <v>2038.2358351409937</v>
      </c>
      <c r="T10" s="1333">
        <v>3030.9699097472894</v>
      </c>
      <c r="U10" s="1333">
        <v>1814.2513368983944</v>
      </c>
      <c r="V10" s="1333">
        <v>1481.9690721649486</v>
      </c>
      <c r="W10" s="1333">
        <v>1761.1868944099376</v>
      </c>
      <c r="X10" s="241"/>
      <c r="Y10" s="1282"/>
      <c r="AU10" s="1273"/>
      <c r="AV10" s="1273"/>
      <c r="AW10" s="1273"/>
      <c r="AX10" s="1273"/>
      <c r="AY10" s="1273"/>
      <c r="AZ10" s="1273"/>
      <c r="BA10" s="1273"/>
      <c r="BB10" s="1273"/>
      <c r="BC10" s="1273"/>
      <c r="BD10" s="1273"/>
      <c r="BE10" s="1273"/>
      <c r="BF10" s="1273"/>
      <c r="BG10" s="1273"/>
      <c r="BH10" s="1273"/>
      <c r="BI10" s="1273"/>
      <c r="BJ10" s="1273"/>
      <c r="BK10" s="1273"/>
      <c r="BL10" s="1273"/>
      <c r="BM10" s="1273"/>
    </row>
    <row r="11" spans="1:65" s="1177" customFormat="1" ht="10.5" customHeight="1" x14ac:dyDescent="0.2">
      <c r="A11" s="1176"/>
      <c r="B11" s="1280"/>
      <c r="C11" s="1281">
        <v>12</v>
      </c>
      <c r="D11" s="1178" t="s">
        <v>517</v>
      </c>
      <c r="E11" s="1178"/>
      <c r="F11" s="1333">
        <v>2149.6783259911913</v>
      </c>
      <c r="G11" s="1333">
        <v>1408.9790196078432</v>
      </c>
      <c r="H11" s="1333">
        <v>1621.7307175925912</v>
      </c>
      <c r="I11" s="1333">
        <v>1240.275564516129</v>
      </c>
      <c r="J11" s="1333">
        <v>1455.0466666666662</v>
      </c>
      <c r="K11" s="1333">
        <v>1932.0754689564114</v>
      </c>
      <c r="L11" s="1333">
        <v>2022.6894222222218</v>
      </c>
      <c r="M11" s="1333">
        <v>1672.514531590414</v>
      </c>
      <c r="N11" s="1333">
        <v>1262.0279545454543</v>
      </c>
      <c r="O11" s="1333">
        <v>1572.7258688245324</v>
      </c>
      <c r="P11" s="1333">
        <v>2996.9281848137321</v>
      </c>
      <c r="Q11" s="1333">
        <v>1659.9852542372869</v>
      </c>
      <c r="R11" s="1333">
        <v>1995.1885321528384</v>
      </c>
      <c r="S11" s="1333">
        <v>1827.9161264822146</v>
      </c>
      <c r="T11" s="1333">
        <v>2224.3558165728095</v>
      </c>
      <c r="U11" s="1333">
        <v>1622.998832807571</v>
      </c>
      <c r="V11" s="1333">
        <v>1410.6295582329319</v>
      </c>
      <c r="W11" s="1333">
        <v>1592.1971681415941</v>
      </c>
      <c r="X11" s="241"/>
      <c r="Y11" s="1282"/>
      <c r="AU11" s="1273"/>
      <c r="AV11" s="1273"/>
      <c r="AW11" s="1273"/>
      <c r="AX11" s="1273"/>
      <c r="AY11" s="1273"/>
      <c r="AZ11" s="1273"/>
      <c r="BA11" s="1273"/>
      <c r="BB11" s="1273"/>
      <c r="BC11" s="1273"/>
      <c r="BD11" s="1273"/>
      <c r="BE11" s="1273"/>
      <c r="BF11" s="1273"/>
      <c r="BG11" s="1273"/>
      <c r="BH11" s="1273"/>
      <c r="BI11" s="1273"/>
      <c r="BJ11" s="1273"/>
      <c r="BK11" s="1273"/>
      <c r="BL11" s="1273"/>
      <c r="BM11" s="1273"/>
    </row>
    <row r="12" spans="1:65" s="1177" customFormat="1" ht="10.5" customHeight="1" x14ac:dyDescent="0.2">
      <c r="A12" s="1176"/>
      <c r="B12" s="1280"/>
      <c r="C12" s="1281">
        <v>13</v>
      </c>
      <c r="D12" s="1178" t="s">
        <v>518</v>
      </c>
      <c r="E12" s="1178"/>
      <c r="F12" s="1333">
        <v>1936.1467729521667</v>
      </c>
      <c r="G12" s="1333">
        <v>1452.3981724137921</v>
      </c>
      <c r="H12" s="1333">
        <v>1580.0803348554039</v>
      </c>
      <c r="I12" s="1333">
        <v>1257.1878468899515</v>
      </c>
      <c r="J12" s="1333">
        <v>1413.0489776357838</v>
      </c>
      <c r="K12" s="1333">
        <v>1696.1455151515154</v>
      </c>
      <c r="L12" s="1333">
        <v>1830.762307692308</v>
      </c>
      <c r="M12" s="1333">
        <v>1523.7295083798886</v>
      </c>
      <c r="N12" s="1333">
        <v>1195.2622836538476</v>
      </c>
      <c r="O12" s="1333">
        <v>1565.3279468242247</v>
      </c>
      <c r="P12" s="1333">
        <v>2631.6479727988531</v>
      </c>
      <c r="Q12" s="1333">
        <v>1823.1886938775526</v>
      </c>
      <c r="R12" s="1333">
        <v>1911.3653492213314</v>
      </c>
      <c r="S12" s="1333">
        <v>1623.9715801354396</v>
      </c>
      <c r="T12" s="1333">
        <v>2007.3820565552712</v>
      </c>
      <c r="U12" s="1333">
        <v>1531.8364351851849</v>
      </c>
      <c r="V12" s="1333">
        <v>1322.5613119533527</v>
      </c>
      <c r="W12" s="1333">
        <v>1597.3676412429361</v>
      </c>
      <c r="X12" s="241"/>
      <c r="Y12" s="1282"/>
      <c r="AU12" s="1273"/>
      <c r="AV12" s="1273"/>
      <c r="AW12" s="1273"/>
      <c r="AX12" s="1273"/>
      <c r="AY12" s="1273"/>
      <c r="AZ12" s="1273"/>
      <c r="BA12" s="1273"/>
      <c r="BB12" s="1273"/>
      <c r="BC12" s="1273"/>
      <c r="BD12" s="1273"/>
      <c r="BE12" s="1273"/>
      <c r="BF12" s="1273"/>
      <c r="BG12" s="1273"/>
      <c r="BH12" s="1273"/>
      <c r="BI12" s="1273"/>
      <c r="BJ12" s="1273"/>
      <c r="BK12" s="1273"/>
      <c r="BL12" s="1273"/>
      <c r="BM12" s="1273"/>
    </row>
    <row r="13" spans="1:65" s="1177" customFormat="1" ht="16.5" customHeight="1" x14ac:dyDescent="0.2">
      <c r="A13" s="1176"/>
      <c r="B13" s="1280"/>
      <c r="C13" s="1281">
        <v>14</v>
      </c>
      <c r="D13" s="1178" t="s">
        <v>519</v>
      </c>
      <c r="E13" s="1178"/>
      <c r="F13" s="1333">
        <v>1122.6798588090828</v>
      </c>
      <c r="G13" s="1333">
        <v>895.12327127659591</v>
      </c>
      <c r="H13" s="1333">
        <v>991.17903846153729</v>
      </c>
      <c r="I13" s="1333">
        <v>787.06749174917468</v>
      </c>
      <c r="J13" s="1333">
        <v>1011.9840549828189</v>
      </c>
      <c r="K13" s="1333">
        <v>1018.6458730158745</v>
      </c>
      <c r="L13" s="1333">
        <v>1052.3028266666659</v>
      </c>
      <c r="M13" s="1333">
        <v>1192.7851602209967</v>
      </c>
      <c r="N13" s="1333">
        <v>763.70242339832885</v>
      </c>
      <c r="O13" s="1333">
        <v>1006.3738253382531</v>
      </c>
      <c r="P13" s="1333">
        <v>1864.2929580949419</v>
      </c>
      <c r="Q13" s="1333">
        <v>945.3435111111113</v>
      </c>
      <c r="R13" s="1333">
        <v>1465.8529056527057</v>
      </c>
      <c r="S13" s="1333">
        <v>1009.2833639705868</v>
      </c>
      <c r="T13" s="1333">
        <v>1147.8723546944859</v>
      </c>
      <c r="U13" s="1333">
        <v>916.44195071868546</v>
      </c>
      <c r="V13" s="1333">
        <v>892.75434782608647</v>
      </c>
      <c r="W13" s="1333">
        <v>929.64297055057693</v>
      </c>
      <c r="X13" s="241"/>
      <c r="Y13" s="1282"/>
      <c r="AU13" s="1273"/>
      <c r="AV13" s="1273"/>
      <c r="AW13" s="1273"/>
      <c r="AX13" s="1273"/>
      <c r="AY13" s="1273"/>
      <c r="AZ13" s="1273"/>
      <c r="BA13" s="1273"/>
      <c r="BB13" s="1273"/>
      <c r="BC13" s="1273"/>
      <c r="BD13" s="1273"/>
      <c r="BE13" s="1273"/>
      <c r="BF13" s="1273"/>
      <c r="BG13" s="1273"/>
      <c r="BH13" s="1273"/>
      <c r="BI13" s="1273"/>
      <c r="BJ13" s="1273"/>
      <c r="BK13" s="1273"/>
      <c r="BL13" s="1273"/>
      <c r="BM13" s="1273"/>
    </row>
    <row r="14" spans="1:65" s="1177" customFormat="1" ht="10.5" customHeight="1" x14ac:dyDescent="0.2">
      <c r="A14" s="1176"/>
      <c r="B14" s="1280"/>
      <c r="C14" s="1276">
        <v>2</v>
      </c>
      <c r="D14" s="1179" t="s">
        <v>520</v>
      </c>
      <c r="E14" s="1179"/>
      <c r="F14" s="1270">
        <v>1407.058624465353</v>
      </c>
      <c r="G14" s="1270">
        <v>1436.3813830392733</v>
      </c>
      <c r="H14" s="1270">
        <v>1329.8849493719072</v>
      </c>
      <c r="I14" s="1270">
        <v>1207.8756622998535</v>
      </c>
      <c r="J14" s="1270">
        <v>1245.6367014865393</v>
      </c>
      <c r="K14" s="1270">
        <v>1357.6971680635222</v>
      </c>
      <c r="L14" s="1270">
        <v>1317.1337493417591</v>
      </c>
      <c r="M14" s="1270">
        <v>1248.5013689173309</v>
      </c>
      <c r="N14" s="1270">
        <v>1169.9338260869574</v>
      </c>
      <c r="O14" s="1270">
        <v>1275.2370992472763</v>
      </c>
      <c r="P14" s="1270">
        <v>1729.1248047250651</v>
      </c>
      <c r="Q14" s="1270">
        <v>1259.5105576923081</v>
      </c>
      <c r="R14" s="1270">
        <v>1482.1829501763382</v>
      </c>
      <c r="S14" s="1270">
        <v>1311.963486041519</v>
      </c>
      <c r="T14" s="1270">
        <v>1461.9955183299394</v>
      </c>
      <c r="U14" s="1270">
        <v>1324.4402260495181</v>
      </c>
      <c r="V14" s="1270">
        <v>1335.7135409986256</v>
      </c>
      <c r="W14" s="1270">
        <v>1256.0403783278857</v>
      </c>
      <c r="X14" s="241"/>
      <c r="Y14" s="1282"/>
      <c r="AU14" s="1273"/>
      <c r="AV14" s="1273"/>
      <c r="AW14" s="1273"/>
      <c r="AX14" s="1273"/>
      <c r="AY14" s="1273"/>
      <c r="AZ14" s="1273"/>
      <c r="BA14" s="1273"/>
      <c r="BB14" s="1273"/>
      <c r="BC14" s="1273"/>
      <c r="BD14" s="1273"/>
      <c r="BE14" s="1273"/>
      <c r="BF14" s="1273"/>
      <c r="BG14" s="1273"/>
      <c r="BH14" s="1273"/>
      <c r="BI14" s="1273"/>
      <c r="BJ14" s="1273"/>
      <c r="BK14" s="1273"/>
      <c r="BL14" s="1273"/>
      <c r="BM14" s="1273"/>
    </row>
    <row r="15" spans="1:65" s="1177" customFormat="1" ht="19.5" customHeight="1" x14ac:dyDescent="0.2">
      <c r="A15" s="1176"/>
      <c r="B15" s="1280"/>
      <c r="C15" s="1281">
        <v>21</v>
      </c>
      <c r="D15" s="1178" t="s">
        <v>521</v>
      </c>
      <c r="E15" s="1178"/>
      <c r="F15" s="1333">
        <v>1584.2192957746472</v>
      </c>
      <c r="G15" s="1333">
        <v>1654.7919584055464</v>
      </c>
      <c r="H15" s="1333">
        <v>1371.6590341997298</v>
      </c>
      <c r="I15" s="1333">
        <v>1359.8158841463419</v>
      </c>
      <c r="J15" s="1333">
        <v>1175.8930526315778</v>
      </c>
      <c r="K15" s="1333">
        <v>1470.1968825910919</v>
      </c>
      <c r="L15" s="1333">
        <v>1356.590815850815</v>
      </c>
      <c r="M15" s="1333">
        <v>1372.7985332011904</v>
      </c>
      <c r="N15" s="1333">
        <v>1169.2499999999993</v>
      </c>
      <c r="O15" s="1333">
        <v>1400.0155721153851</v>
      </c>
      <c r="P15" s="1333">
        <v>1940.2321723575208</v>
      </c>
      <c r="Q15" s="1333">
        <v>1368.7161135371189</v>
      </c>
      <c r="R15" s="1333">
        <v>1614.8132420937836</v>
      </c>
      <c r="S15" s="1333">
        <v>1477.6174873949617</v>
      </c>
      <c r="T15" s="1333">
        <v>1872.8662258347965</v>
      </c>
      <c r="U15" s="1333">
        <v>1368.1962256267427</v>
      </c>
      <c r="V15" s="1333">
        <v>1364.596471774194</v>
      </c>
      <c r="W15" s="1333">
        <v>1334.7530000000017</v>
      </c>
      <c r="X15" s="241"/>
      <c r="Y15" s="1282"/>
      <c r="AU15" s="1273"/>
      <c r="AV15" s="1273"/>
      <c r="AW15" s="1273"/>
      <c r="AX15" s="1273"/>
      <c r="AY15" s="1273"/>
      <c r="AZ15" s="1273"/>
      <c r="BA15" s="1273"/>
      <c r="BB15" s="1273"/>
      <c r="BC15" s="1273"/>
      <c r="BD15" s="1273"/>
      <c r="BE15" s="1273"/>
      <c r="BF15" s="1273"/>
      <c r="BG15" s="1273"/>
      <c r="BH15" s="1273"/>
      <c r="BI15" s="1273"/>
      <c r="BJ15" s="1273"/>
      <c r="BK15" s="1273"/>
      <c r="BL15" s="1273"/>
      <c r="BM15" s="1273"/>
    </row>
    <row r="16" spans="1:65" s="1177" customFormat="1" ht="10.5" customHeight="1" x14ac:dyDescent="0.2">
      <c r="A16" s="1176"/>
      <c r="B16" s="1280"/>
      <c r="C16" s="1281">
        <v>22</v>
      </c>
      <c r="D16" s="1178" t="s">
        <v>522</v>
      </c>
      <c r="E16" s="1178"/>
      <c r="F16" s="1333">
        <v>1280.4773882185941</v>
      </c>
      <c r="G16" s="1333">
        <v>1328.1386723163846</v>
      </c>
      <c r="H16" s="1333">
        <v>1335.5963314785388</v>
      </c>
      <c r="I16" s="1333">
        <v>1244.7100919540219</v>
      </c>
      <c r="J16" s="1333">
        <v>1353.1315667574922</v>
      </c>
      <c r="K16" s="1333">
        <v>1196.2402532833016</v>
      </c>
      <c r="L16" s="1333">
        <v>1399.5349086161891</v>
      </c>
      <c r="M16" s="1333">
        <v>1256.7045953141626</v>
      </c>
      <c r="N16" s="1333">
        <v>1194.8064596273305</v>
      </c>
      <c r="O16" s="1333">
        <v>1321.1428046218482</v>
      </c>
      <c r="P16" s="1333">
        <v>1537.3995110115625</v>
      </c>
      <c r="Q16" s="1333">
        <v>1128.5252127659578</v>
      </c>
      <c r="R16" s="1333">
        <v>1464.0229703332932</v>
      </c>
      <c r="S16" s="1333">
        <v>1315.3484648187625</v>
      </c>
      <c r="T16" s="1333">
        <v>1277.8972655273037</v>
      </c>
      <c r="U16" s="1333">
        <v>1490.4232479627481</v>
      </c>
      <c r="V16" s="1333">
        <v>1465.3545274390235</v>
      </c>
      <c r="W16" s="1333">
        <v>1378.0790283018866</v>
      </c>
      <c r="X16" s="241"/>
      <c r="Y16" s="1282"/>
      <c r="AU16" s="1273"/>
      <c r="AV16" s="1273"/>
      <c r="AW16" s="1273"/>
      <c r="AX16" s="1273"/>
      <c r="AY16" s="1273"/>
      <c r="AZ16" s="1273"/>
      <c r="BA16" s="1273"/>
      <c r="BB16" s="1273"/>
      <c r="BC16" s="1273"/>
      <c r="BD16" s="1273"/>
      <c r="BE16" s="1273"/>
      <c r="BF16" s="1273"/>
      <c r="BG16" s="1273"/>
      <c r="BH16" s="1273"/>
      <c r="BI16" s="1273"/>
      <c r="BJ16" s="1273"/>
      <c r="BK16" s="1273"/>
      <c r="BL16" s="1273"/>
      <c r="BM16" s="1273"/>
    </row>
    <row r="17" spans="1:65" s="1177" customFormat="1" ht="10.5" customHeight="1" x14ac:dyDescent="0.2">
      <c r="A17" s="1176"/>
      <c r="B17" s="1280"/>
      <c r="C17" s="1281">
        <v>23</v>
      </c>
      <c r="D17" s="1178" t="s">
        <v>523</v>
      </c>
      <c r="E17" s="1178"/>
      <c r="F17" s="1333">
        <v>1411.2865505804355</v>
      </c>
      <c r="G17" s="1333">
        <v>1417.8668987341764</v>
      </c>
      <c r="H17" s="1333">
        <v>1493.0622086885912</v>
      </c>
      <c r="I17" s="1333">
        <v>1261.8554106280196</v>
      </c>
      <c r="J17" s="1333">
        <v>1395.5349473684221</v>
      </c>
      <c r="K17" s="1333">
        <v>1472.379168900804</v>
      </c>
      <c r="L17" s="1333">
        <v>1322.9711498257843</v>
      </c>
      <c r="M17" s="1333">
        <v>1241.4447390841308</v>
      </c>
      <c r="N17" s="1333">
        <v>1290.7395774647894</v>
      </c>
      <c r="O17" s="1333">
        <v>1445.0802470059853</v>
      </c>
      <c r="P17" s="1333">
        <v>1485.8613118901371</v>
      </c>
      <c r="Q17" s="1333">
        <v>1157.313258426967</v>
      </c>
      <c r="R17" s="1333">
        <v>1507.9694810027395</v>
      </c>
      <c r="S17" s="1333">
        <v>1397.7332968127482</v>
      </c>
      <c r="T17" s="1333">
        <v>1268.5179524045589</v>
      </c>
      <c r="U17" s="1333">
        <v>1377.8935632183914</v>
      </c>
      <c r="V17" s="1333">
        <v>1417.9895873786404</v>
      </c>
      <c r="W17" s="1333">
        <v>1244.5689816360593</v>
      </c>
      <c r="X17" s="241"/>
      <c r="Y17" s="1282"/>
      <c r="AU17" s="1273"/>
      <c r="AV17" s="1273"/>
      <c r="AW17" s="1273"/>
      <c r="AX17" s="1273"/>
      <c r="AY17" s="1273"/>
      <c r="AZ17" s="1273"/>
      <c r="BA17" s="1273"/>
      <c r="BB17" s="1273"/>
      <c r="BC17" s="1273"/>
      <c r="BD17" s="1273"/>
      <c r="BE17" s="1273"/>
      <c r="BF17" s="1273"/>
      <c r="BG17" s="1273"/>
      <c r="BH17" s="1273"/>
      <c r="BI17" s="1273"/>
      <c r="BJ17" s="1273"/>
      <c r="BK17" s="1273"/>
      <c r="BL17" s="1273"/>
      <c r="BM17" s="1273"/>
    </row>
    <row r="18" spans="1:65" s="1177" customFormat="1" ht="26.25" customHeight="1" x14ac:dyDescent="0.2">
      <c r="A18" s="1176"/>
      <c r="B18" s="1280"/>
      <c r="C18" s="1281">
        <v>24</v>
      </c>
      <c r="D18" s="1178" t="s">
        <v>524</v>
      </c>
      <c r="E18" s="1178"/>
      <c r="F18" s="1333">
        <v>1333.9400805008979</v>
      </c>
      <c r="G18" s="1333">
        <v>1308.1681777777781</v>
      </c>
      <c r="H18" s="1333">
        <v>1223.0700723981895</v>
      </c>
      <c r="I18" s="1333">
        <v>1007.0969377990432</v>
      </c>
      <c r="J18" s="1333">
        <v>1231.9439367816103</v>
      </c>
      <c r="K18" s="1333">
        <v>1318.9606746031754</v>
      </c>
      <c r="L18" s="1333">
        <v>1324.6076216216218</v>
      </c>
      <c r="M18" s="1333">
        <v>1222.640222222223</v>
      </c>
      <c r="N18" s="1333">
        <v>1139.5637596899223</v>
      </c>
      <c r="O18" s="1333">
        <v>1124.5217815646774</v>
      </c>
      <c r="P18" s="1333">
        <v>1796.2061900021888</v>
      </c>
      <c r="Q18" s="1333">
        <v>1447.8687924528292</v>
      </c>
      <c r="R18" s="1333">
        <v>1417.1136111771677</v>
      </c>
      <c r="S18" s="1333">
        <v>1231.6418190567852</v>
      </c>
      <c r="T18" s="1333">
        <v>1552.9741622340414</v>
      </c>
      <c r="U18" s="1333">
        <v>1076.6527296587933</v>
      </c>
      <c r="V18" s="1333">
        <v>1157.7024285714276</v>
      </c>
      <c r="W18" s="1333">
        <v>1147.5934590377105</v>
      </c>
      <c r="X18" s="241"/>
      <c r="Y18" s="1282"/>
      <c r="AU18" s="1273"/>
      <c r="AV18" s="1273"/>
      <c r="AW18" s="1273"/>
      <c r="AX18" s="1273"/>
      <c r="AY18" s="1273"/>
      <c r="AZ18" s="1273"/>
      <c r="BA18" s="1273"/>
      <c r="BB18" s="1273"/>
      <c r="BC18" s="1273"/>
      <c r="BD18" s="1273"/>
      <c r="BE18" s="1273"/>
      <c r="BF18" s="1273"/>
      <c r="BG18" s="1273"/>
      <c r="BH18" s="1273"/>
      <c r="BI18" s="1273"/>
      <c r="BJ18" s="1273"/>
      <c r="BK18" s="1273"/>
      <c r="BL18" s="1273"/>
      <c r="BM18" s="1273"/>
    </row>
    <row r="19" spans="1:65" s="1177" customFormat="1" ht="19.5" customHeight="1" x14ac:dyDescent="0.2">
      <c r="A19" s="1176"/>
      <c r="B19" s="1280"/>
      <c r="C19" s="1281">
        <v>25</v>
      </c>
      <c r="D19" s="1178" t="s">
        <v>525</v>
      </c>
      <c r="E19" s="1178"/>
      <c r="F19" s="1333">
        <v>1327.598075240594</v>
      </c>
      <c r="G19" s="1333">
        <v>1464.6745714285712</v>
      </c>
      <c r="H19" s="1333">
        <v>1318.3131682242979</v>
      </c>
      <c r="I19" s="1333">
        <v>1311.0320000000002</v>
      </c>
      <c r="J19" s="1333">
        <v>1110.7871477663234</v>
      </c>
      <c r="K19" s="1333">
        <v>1313.9967979669639</v>
      </c>
      <c r="L19" s="1333">
        <v>1453.8026973684211</v>
      </c>
      <c r="M19" s="1333">
        <v>1236.0835344827599</v>
      </c>
      <c r="N19" s="1333">
        <v>1062.4682500000004</v>
      </c>
      <c r="O19" s="1333">
        <v>1176.6708005427395</v>
      </c>
      <c r="P19" s="1333">
        <v>1658.6634303005685</v>
      </c>
      <c r="Q19" s="1333">
        <v>1461.3776923076921</v>
      </c>
      <c r="R19" s="1333">
        <v>1464.6691115241613</v>
      </c>
      <c r="S19" s="1333">
        <v>1256.0758582089554</v>
      </c>
      <c r="T19" s="1333">
        <v>1549.7474305555545</v>
      </c>
      <c r="U19" s="1333">
        <v>1161.146603773585</v>
      </c>
      <c r="V19" s="1333">
        <v>1241.6257333333328</v>
      </c>
      <c r="W19" s="1333">
        <v>1174.8499470899469</v>
      </c>
      <c r="X19" s="241"/>
      <c r="Y19" s="1282"/>
      <c r="AU19" s="1273"/>
      <c r="AV19" s="1273"/>
      <c r="AW19" s="1273"/>
      <c r="AX19" s="1273"/>
      <c r="AY19" s="1273"/>
      <c r="AZ19" s="1273"/>
      <c r="BA19" s="1273"/>
      <c r="BB19" s="1273"/>
      <c r="BC19" s="1273"/>
      <c r="BD19" s="1273"/>
      <c r="BE19" s="1273"/>
      <c r="BF19" s="1273"/>
      <c r="BG19" s="1273"/>
      <c r="BH19" s="1273"/>
      <c r="BI19" s="1273"/>
      <c r="BJ19" s="1273"/>
      <c r="BK19" s="1273"/>
      <c r="BL19" s="1273"/>
      <c r="BM19" s="1273"/>
    </row>
    <row r="20" spans="1:65" s="1177" customFormat="1" ht="19.5" customHeight="1" x14ac:dyDescent="0.2">
      <c r="A20" s="1176"/>
      <c r="B20" s="1280"/>
      <c r="C20" s="1281">
        <v>26</v>
      </c>
      <c r="D20" s="1178" t="s">
        <v>526</v>
      </c>
      <c r="E20" s="1178"/>
      <c r="F20" s="1333">
        <v>1156.9514503133389</v>
      </c>
      <c r="G20" s="1333">
        <v>1180.6280930232554</v>
      </c>
      <c r="H20" s="1333">
        <v>1067.3812448812444</v>
      </c>
      <c r="I20" s="1333">
        <v>986.40900000000033</v>
      </c>
      <c r="J20" s="1333">
        <v>1020.6250957854409</v>
      </c>
      <c r="K20" s="1333">
        <v>1277.3067857142855</v>
      </c>
      <c r="L20" s="1333">
        <v>1052.0219784172659</v>
      </c>
      <c r="M20" s="1333">
        <v>1091.0324218750009</v>
      </c>
      <c r="N20" s="1333">
        <v>1007.5604961832065</v>
      </c>
      <c r="O20" s="1333">
        <v>937.27429305912597</v>
      </c>
      <c r="P20" s="1333">
        <v>1772.8224609450358</v>
      </c>
      <c r="Q20" s="1333">
        <v>1016.9444155844157</v>
      </c>
      <c r="R20" s="1333">
        <v>1342.9370536828965</v>
      </c>
      <c r="S20" s="1333">
        <v>1033.1815441176486</v>
      </c>
      <c r="T20" s="1333">
        <v>1184.6837309160305</v>
      </c>
      <c r="U20" s="1333">
        <v>1027.4531944444441</v>
      </c>
      <c r="V20" s="1333">
        <v>1046.4390909090912</v>
      </c>
      <c r="W20" s="1333">
        <v>1055.8242702702682</v>
      </c>
      <c r="X20" s="241"/>
      <c r="Y20" s="1282"/>
      <c r="AU20" s="1273"/>
      <c r="AV20" s="1273"/>
      <c r="AW20" s="1273"/>
      <c r="AX20" s="1273"/>
      <c r="AY20" s="1273"/>
      <c r="AZ20" s="1273"/>
      <c r="BA20" s="1273"/>
      <c r="BB20" s="1273"/>
      <c r="BC20" s="1273"/>
      <c r="BD20" s="1273"/>
      <c r="BE20" s="1273"/>
      <c r="BF20" s="1273"/>
      <c r="BG20" s="1273"/>
      <c r="BH20" s="1273"/>
      <c r="BI20" s="1273"/>
      <c r="BJ20" s="1273"/>
      <c r="BK20" s="1273"/>
      <c r="BL20" s="1273"/>
      <c r="BM20" s="1273"/>
    </row>
    <row r="21" spans="1:65" s="1177" customFormat="1" ht="18.75" customHeight="1" x14ac:dyDescent="0.2">
      <c r="A21" s="1176"/>
      <c r="B21" s="1280"/>
      <c r="C21" s="1276">
        <v>3</v>
      </c>
      <c r="D21" s="1179" t="s">
        <v>527</v>
      </c>
      <c r="E21" s="1179"/>
      <c r="F21" s="1270">
        <v>1110.0050291467942</v>
      </c>
      <c r="G21" s="1270">
        <v>992.53600561797771</v>
      </c>
      <c r="H21" s="1270">
        <v>1021.1269095676494</v>
      </c>
      <c r="I21" s="1270">
        <v>917.16920827389526</v>
      </c>
      <c r="J21" s="1270">
        <v>899.94498747764123</v>
      </c>
      <c r="K21" s="1270">
        <v>1036.3174241522925</v>
      </c>
      <c r="L21" s="1270">
        <v>1052.6716149596257</v>
      </c>
      <c r="M21" s="1270">
        <v>1037.0214929289982</v>
      </c>
      <c r="N21" s="1270">
        <v>884.39119928401044</v>
      </c>
      <c r="O21" s="1270">
        <v>1004.0999850602955</v>
      </c>
      <c r="P21" s="1270">
        <v>1382.1816246671292</v>
      </c>
      <c r="Q21" s="1270">
        <v>980.32491283676632</v>
      </c>
      <c r="R21" s="1270">
        <v>1133.2642177513101</v>
      </c>
      <c r="S21" s="1270">
        <v>1009.1179716498599</v>
      </c>
      <c r="T21" s="1270">
        <v>1429.3630695010927</v>
      </c>
      <c r="U21" s="1270">
        <v>964.90385921580798</v>
      </c>
      <c r="V21" s="1270">
        <v>940.51409050179257</v>
      </c>
      <c r="W21" s="1270">
        <v>944.37958986730894</v>
      </c>
      <c r="X21" s="241"/>
      <c r="Y21" s="1282"/>
      <c r="AU21" s="1273"/>
      <c r="AV21" s="1273"/>
      <c r="AW21" s="1273"/>
      <c r="AX21" s="1273"/>
      <c r="AY21" s="1273"/>
      <c r="AZ21" s="1273"/>
      <c r="BA21" s="1273"/>
      <c r="BB21" s="1273"/>
      <c r="BC21" s="1273"/>
      <c r="BD21" s="1273"/>
      <c r="BE21" s="1273"/>
      <c r="BF21" s="1273"/>
      <c r="BG21" s="1273"/>
      <c r="BH21" s="1273"/>
      <c r="BI21" s="1273"/>
      <c r="BJ21" s="1273"/>
      <c r="BK21" s="1273"/>
      <c r="BL21" s="1273"/>
      <c r="BM21" s="1273"/>
    </row>
    <row r="22" spans="1:65" s="1177" customFormat="1" ht="19.5" customHeight="1" x14ac:dyDescent="0.2">
      <c r="A22" s="1176"/>
      <c r="B22" s="1280"/>
      <c r="C22" s="1281">
        <v>31</v>
      </c>
      <c r="D22" s="1178" t="s">
        <v>528</v>
      </c>
      <c r="E22" s="1178"/>
      <c r="F22" s="1333">
        <v>1144.7288946085075</v>
      </c>
      <c r="G22" s="1333">
        <v>1102.9712500000014</v>
      </c>
      <c r="H22" s="1333">
        <v>975.32604018311486</v>
      </c>
      <c r="I22" s="1333">
        <v>889.83474468085103</v>
      </c>
      <c r="J22" s="1333">
        <v>954.02895256916963</v>
      </c>
      <c r="K22" s="1333">
        <v>1068.9163032022673</v>
      </c>
      <c r="L22" s="1333">
        <v>1144.7575031525862</v>
      </c>
      <c r="M22" s="1333">
        <v>1008.0556208758247</v>
      </c>
      <c r="N22" s="1333">
        <v>912.39158512720223</v>
      </c>
      <c r="O22" s="1333">
        <v>1080.0230880518857</v>
      </c>
      <c r="P22" s="1333">
        <v>1467.6772839633413</v>
      </c>
      <c r="Q22" s="1333">
        <v>1086.5588152610444</v>
      </c>
      <c r="R22" s="1333">
        <v>1063.3055652854894</v>
      </c>
      <c r="S22" s="1333">
        <v>1053.0094450450438</v>
      </c>
      <c r="T22" s="1333">
        <v>1244.447863597615</v>
      </c>
      <c r="U22" s="1333">
        <v>1017.2632132564846</v>
      </c>
      <c r="V22" s="1333">
        <v>966.77421192052941</v>
      </c>
      <c r="W22" s="1333">
        <v>981.99340611353716</v>
      </c>
      <c r="X22" s="241"/>
      <c r="Y22" s="1282"/>
      <c r="AU22" s="1273"/>
      <c r="AV22" s="1273"/>
      <c r="AW22" s="1273"/>
      <c r="AX22" s="1273"/>
      <c r="AY22" s="1273"/>
      <c r="AZ22" s="1273"/>
      <c r="BA22" s="1273"/>
      <c r="BB22" s="1273"/>
      <c r="BC22" s="1273"/>
      <c r="BD22" s="1273"/>
      <c r="BE22" s="1273"/>
      <c r="BF22" s="1273"/>
      <c r="BG22" s="1273"/>
      <c r="BH22" s="1273"/>
      <c r="BI22" s="1273"/>
      <c r="BJ22" s="1273"/>
      <c r="BK22" s="1273"/>
      <c r="BL22" s="1273"/>
      <c r="BM22" s="1273"/>
    </row>
    <row r="23" spans="1:65" s="1177" customFormat="1" ht="10.5" customHeight="1" x14ac:dyDescent="0.2">
      <c r="A23" s="1176"/>
      <c r="B23" s="1280"/>
      <c r="C23" s="1281">
        <v>32</v>
      </c>
      <c r="D23" s="1178" t="s">
        <v>529</v>
      </c>
      <c r="E23" s="1178"/>
      <c r="F23" s="1333">
        <v>831.61160899654146</v>
      </c>
      <c r="G23" s="1333">
        <v>844.81395543175574</v>
      </c>
      <c r="H23" s="1333">
        <v>845.05564052287616</v>
      </c>
      <c r="I23" s="1333">
        <v>799.94262931034473</v>
      </c>
      <c r="J23" s="1333">
        <v>818.58178010471204</v>
      </c>
      <c r="K23" s="1333">
        <v>822.20686890574257</v>
      </c>
      <c r="L23" s="1333">
        <v>865.18172316384198</v>
      </c>
      <c r="M23" s="1333">
        <v>856.62147368421051</v>
      </c>
      <c r="N23" s="1333">
        <v>784.50269372693742</v>
      </c>
      <c r="O23" s="1333">
        <v>855.09689880304688</v>
      </c>
      <c r="P23" s="1333">
        <v>1004.1822115528913</v>
      </c>
      <c r="Q23" s="1333">
        <v>780.59150602409647</v>
      </c>
      <c r="R23" s="1333">
        <v>880.77868552412701</v>
      </c>
      <c r="S23" s="1333">
        <v>860.72572877059577</v>
      </c>
      <c r="T23" s="1333">
        <v>891.55338209479089</v>
      </c>
      <c r="U23" s="1333">
        <v>833.10954198473314</v>
      </c>
      <c r="V23" s="1333">
        <v>862.21423267326679</v>
      </c>
      <c r="W23" s="1333">
        <v>813.62689604685113</v>
      </c>
      <c r="X23" s="241"/>
      <c r="Y23" s="1282"/>
      <c r="AU23" s="1273"/>
      <c r="AV23" s="1273"/>
      <c r="AW23" s="1273"/>
      <c r="AX23" s="1273"/>
      <c r="AY23" s="1273"/>
      <c r="AZ23" s="1273"/>
      <c r="BA23" s="1273"/>
      <c r="BB23" s="1273"/>
      <c r="BC23" s="1273"/>
      <c r="BD23" s="1273"/>
      <c r="BE23" s="1273"/>
      <c r="BF23" s="1273"/>
      <c r="BG23" s="1273"/>
      <c r="BH23" s="1273"/>
      <c r="BI23" s="1273"/>
      <c r="BJ23" s="1273"/>
      <c r="BK23" s="1273"/>
      <c r="BL23" s="1273"/>
      <c r="BM23" s="1273"/>
    </row>
    <row r="24" spans="1:65" s="1177" customFormat="1" ht="19.5" customHeight="1" x14ac:dyDescent="0.2">
      <c r="A24" s="1176"/>
      <c r="B24" s="1280"/>
      <c r="C24" s="1281">
        <v>33</v>
      </c>
      <c r="D24" s="1178" t="s">
        <v>530</v>
      </c>
      <c r="E24" s="1178"/>
      <c r="F24" s="1333">
        <v>1169.7592587652421</v>
      </c>
      <c r="G24" s="1333">
        <v>1002.9707017543865</v>
      </c>
      <c r="H24" s="1333">
        <v>1006.7339419894867</v>
      </c>
      <c r="I24" s="1333">
        <v>994.46055350553547</v>
      </c>
      <c r="J24" s="1333">
        <v>1014.1305882352935</v>
      </c>
      <c r="K24" s="1333">
        <v>1036.6818181818171</v>
      </c>
      <c r="L24" s="1333">
        <v>1070.5262072649564</v>
      </c>
      <c r="M24" s="1333">
        <v>1069.7562883125622</v>
      </c>
      <c r="N24" s="1333">
        <v>954.34816558441503</v>
      </c>
      <c r="O24" s="1333">
        <v>1016.9195852534566</v>
      </c>
      <c r="P24" s="1333">
        <v>1475.6499630777134</v>
      </c>
      <c r="Q24" s="1333">
        <v>986.11474299065367</v>
      </c>
      <c r="R24" s="1333">
        <v>1197.5276671465456</v>
      </c>
      <c r="S24" s="1333">
        <v>1068.9373615635186</v>
      </c>
      <c r="T24" s="1333">
        <v>1209.5656882383119</v>
      </c>
      <c r="U24" s="1333">
        <v>989.53984678243216</v>
      </c>
      <c r="V24" s="1333">
        <v>922.86967148488884</v>
      </c>
      <c r="W24" s="1333">
        <v>979.70808284023792</v>
      </c>
      <c r="X24" s="241"/>
      <c r="Y24" s="1282"/>
      <c r="AU24" s="1273"/>
      <c r="AV24" s="1273"/>
      <c r="AW24" s="1273"/>
      <c r="AX24" s="1273"/>
      <c r="AY24" s="1273"/>
      <c r="AZ24" s="1273"/>
      <c r="BA24" s="1273"/>
      <c r="BB24" s="1273"/>
      <c r="BC24" s="1273"/>
      <c r="BD24" s="1273"/>
      <c r="BE24" s="1273"/>
      <c r="BF24" s="1273"/>
      <c r="BG24" s="1273"/>
      <c r="BH24" s="1273"/>
      <c r="BI24" s="1273"/>
      <c r="BJ24" s="1273"/>
      <c r="BK24" s="1273"/>
      <c r="BL24" s="1273"/>
      <c r="BM24" s="1273"/>
    </row>
    <row r="25" spans="1:65" s="1177" customFormat="1" ht="19.5" customHeight="1" x14ac:dyDescent="0.2">
      <c r="A25" s="1176"/>
      <c r="B25" s="1280"/>
      <c r="C25" s="1281">
        <v>34</v>
      </c>
      <c r="D25" s="1178" t="s">
        <v>531</v>
      </c>
      <c r="E25" s="1178"/>
      <c r="F25" s="1333">
        <v>802.2447509578551</v>
      </c>
      <c r="G25" s="1333">
        <v>841.270891089109</v>
      </c>
      <c r="H25" s="1333">
        <v>2042.9132089552206</v>
      </c>
      <c r="I25" s="1333">
        <v>729.1583132530119</v>
      </c>
      <c r="J25" s="1333">
        <v>747.59009389671326</v>
      </c>
      <c r="K25" s="1333">
        <v>1288.6761895551253</v>
      </c>
      <c r="L25" s="1333">
        <v>898.9119594594589</v>
      </c>
      <c r="M25" s="1333">
        <v>1246.0025110132151</v>
      </c>
      <c r="N25" s="1333">
        <v>750.3969194312798</v>
      </c>
      <c r="O25" s="1333">
        <v>764.54411899313504</v>
      </c>
      <c r="P25" s="1333">
        <v>1070.9833343465068</v>
      </c>
      <c r="Q25" s="1333">
        <v>785.89027522935783</v>
      </c>
      <c r="R25" s="1333">
        <v>1716.5815578465074</v>
      </c>
      <c r="S25" s="1333">
        <v>761.86079646017754</v>
      </c>
      <c r="T25" s="1333">
        <v>7045.266554174068</v>
      </c>
      <c r="U25" s="1333">
        <v>829.58220994475141</v>
      </c>
      <c r="V25" s="1333">
        <v>1103.6172580645159</v>
      </c>
      <c r="W25" s="1333">
        <v>785.05808695652172</v>
      </c>
      <c r="X25" s="241"/>
      <c r="Y25" s="1282"/>
      <c r="AU25" s="1273"/>
      <c r="AV25" s="1273"/>
      <c r="AW25" s="1273"/>
      <c r="AX25" s="1273"/>
      <c r="AY25" s="1273"/>
      <c r="AZ25" s="1273"/>
      <c r="BA25" s="1273"/>
      <c r="BB25" s="1273"/>
      <c r="BC25" s="1273"/>
      <c r="BD25" s="1273"/>
      <c r="BE25" s="1273"/>
      <c r="BF25" s="1273"/>
      <c r="BG25" s="1273"/>
      <c r="BH25" s="1273"/>
      <c r="BI25" s="1273"/>
      <c r="BJ25" s="1273"/>
      <c r="BK25" s="1273"/>
      <c r="BL25" s="1273"/>
      <c r="BM25" s="1273"/>
    </row>
    <row r="26" spans="1:65" s="1177" customFormat="1" ht="19.5" customHeight="1" x14ac:dyDescent="0.2">
      <c r="A26" s="1176"/>
      <c r="B26" s="1280"/>
      <c r="C26" s="1281">
        <v>35</v>
      </c>
      <c r="D26" s="1178" t="s">
        <v>532</v>
      </c>
      <c r="E26" s="1178"/>
      <c r="F26" s="1333">
        <v>999.03026649746243</v>
      </c>
      <c r="G26" s="1333">
        <v>956.79118811881199</v>
      </c>
      <c r="H26" s="1333">
        <v>910.21296992481086</v>
      </c>
      <c r="I26" s="1333">
        <v>1100.5926666666667</v>
      </c>
      <c r="J26" s="1333">
        <v>673.12755376344046</v>
      </c>
      <c r="K26" s="1333">
        <v>1000.6783627204026</v>
      </c>
      <c r="L26" s="1333">
        <v>1047.6867213114749</v>
      </c>
      <c r="M26" s="1333">
        <v>1031.585774647886</v>
      </c>
      <c r="N26" s="1333">
        <v>853.65820895522393</v>
      </c>
      <c r="O26" s="1333">
        <v>864.97379494007942</v>
      </c>
      <c r="P26" s="1333">
        <v>1248.6606011223078</v>
      </c>
      <c r="Q26" s="1333">
        <v>963.38377049180326</v>
      </c>
      <c r="R26" s="1333">
        <v>1110.5329974619274</v>
      </c>
      <c r="S26" s="1333">
        <v>869.00723140495904</v>
      </c>
      <c r="T26" s="1333">
        <v>1007.8592747559284</v>
      </c>
      <c r="U26" s="1333">
        <v>945.50281437125739</v>
      </c>
      <c r="V26" s="1333">
        <v>900.01380952380941</v>
      </c>
      <c r="W26" s="1333">
        <v>907.99509677419326</v>
      </c>
      <c r="X26" s="241"/>
      <c r="Y26" s="1282"/>
      <c r="AU26" s="1273"/>
      <c r="AV26" s="1273"/>
      <c r="AW26" s="1273"/>
      <c r="AX26" s="1273"/>
      <c r="AY26" s="1273"/>
      <c r="AZ26" s="1273"/>
      <c r="BA26" s="1273"/>
      <c r="BB26" s="1273"/>
      <c r="BC26" s="1273"/>
      <c r="BD26" s="1273"/>
      <c r="BE26" s="1273"/>
      <c r="BF26" s="1273"/>
      <c r="BG26" s="1273"/>
      <c r="BH26" s="1273"/>
      <c r="BI26" s="1273"/>
      <c r="BJ26" s="1273"/>
      <c r="BK26" s="1273"/>
      <c r="BL26" s="1273"/>
      <c r="BM26" s="1273"/>
    </row>
    <row r="27" spans="1:65" s="1177" customFormat="1" ht="10.5" customHeight="1" x14ac:dyDescent="0.2">
      <c r="A27" s="1176"/>
      <c r="B27" s="1280"/>
      <c r="C27" s="1276">
        <v>4</v>
      </c>
      <c r="D27" s="1179" t="s">
        <v>533</v>
      </c>
      <c r="E27" s="1179"/>
      <c r="F27" s="1270">
        <v>812.46293159423965</v>
      </c>
      <c r="G27" s="1270">
        <v>845.26194417237866</v>
      </c>
      <c r="H27" s="1270">
        <v>751.17929778274151</v>
      </c>
      <c r="I27" s="1270">
        <v>736.5505848696771</v>
      </c>
      <c r="J27" s="1270">
        <v>749.42872607655454</v>
      </c>
      <c r="K27" s="1270">
        <v>793.62978115501141</v>
      </c>
      <c r="L27" s="1270">
        <v>814.8610846372685</v>
      </c>
      <c r="M27" s="1270">
        <v>811.12444827876436</v>
      </c>
      <c r="N27" s="1270">
        <v>738.21130111524292</v>
      </c>
      <c r="O27" s="1270">
        <v>766.75089212636476</v>
      </c>
      <c r="P27" s="1270">
        <v>945.45099996006491</v>
      </c>
      <c r="Q27" s="1270">
        <v>805.08101137043593</v>
      </c>
      <c r="R27" s="1270">
        <v>812.87748178481172</v>
      </c>
      <c r="S27" s="1270">
        <v>789.2295797860728</v>
      </c>
      <c r="T27" s="1270">
        <v>891.88947246091186</v>
      </c>
      <c r="U27" s="1270">
        <v>757.78443381592547</v>
      </c>
      <c r="V27" s="1270">
        <v>745.744058345643</v>
      </c>
      <c r="W27" s="1270">
        <v>761.09918498478271</v>
      </c>
      <c r="X27" s="241"/>
      <c r="Y27" s="1282"/>
      <c r="AU27" s="1273"/>
      <c r="AV27" s="1273"/>
      <c r="AW27" s="1273"/>
      <c r="AX27" s="1273"/>
      <c r="AY27" s="1273"/>
      <c r="AZ27" s="1273"/>
      <c r="BA27" s="1273"/>
      <c r="BB27" s="1273"/>
      <c r="BC27" s="1273"/>
      <c r="BD27" s="1273"/>
      <c r="BE27" s="1273"/>
      <c r="BF27" s="1273"/>
      <c r="BG27" s="1273"/>
      <c r="BH27" s="1273"/>
      <c r="BI27" s="1273"/>
      <c r="BJ27" s="1273"/>
      <c r="BK27" s="1273"/>
      <c r="BL27" s="1273"/>
      <c r="BM27" s="1273"/>
    </row>
    <row r="28" spans="1:65" s="1177" customFormat="1" ht="19.5" customHeight="1" x14ac:dyDescent="0.2">
      <c r="A28" s="1176"/>
      <c r="B28" s="1280"/>
      <c r="C28" s="1281">
        <v>41</v>
      </c>
      <c r="D28" s="1178" t="s">
        <v>534</v>
      </c>
      <c r="E28" s="1178"/>
      <c r="F28" s="1333">
        <v>839.8894952051146</v>
      </c>
      <c r="G28" s="1333">
        <v>810.30254385964895</v>
      </c>
      <c r="H28" s="1333">
        <v>773.23268344653184</v>
      </c>
      <c r="I28" s="1333">
        <v>691.49098471986326</v>
      </c>
      <c r="J28" s="1333">
        <v>725.67856169568449</v>
      </c>
      <c r="K28" s="1333">
        <v>772.4734952324194</v>
      </c>
      <c r="L28" s="1333">
        <v>818.39849541284411</v>
      </c>
      <c r="M28" s="1333">
        <v>791.17199818963559</v>
      </c>
      <c r="N28" s="1333">
        <v>679.29079307201459</v>
      </c>
      <c r="O28" s="1333">
        <v>757.68048078743163</v>
      </c>
      <c r="P28" s="1333">
        <v>982.42027971684456</v>
      </c>
      <c r="Q28" s="1333">
        <v>788.65114927344848</v>
      </c>
      <c r="R28" s="1333">
        <v>829.35247469890703</v>
      </c>
      <c r="S28" s="1333">
        <v>788.34928497409135</v>
      </c>
      <c r="T28" s="1333">
        <v>873.0785746649068</v>
      </c>
      <c r="U28" s="1333">
        <v>732.88688254665226</v>
      </c>
      <c r="V28" s="1333">
        <v>709.11196617336077</v>
      </c>
      <c r="W28" s="1333">
        <v>719.14404056162255</v>
      </c>
      <c r="X28" s="241"/>
      <c r="Y28" s="1282"/>
      <c r="AU28" s="1273"/>
      <c r="AV28" s="1273"/>
      <c r="AW28" s="1273"/>
      <c r="AX28" s="1273"/>
      <c r="AY28" s="1273"/>
      <c r="AZ28" s="1273"/>
      <c r="BA28" s="1273"/>
      <c r="BB28" s="1273"/>
      <c r="BC28" s="1273"/>
      <c r="BD28" s="1273"/>
      <c r="BE28" s="1273"/>
      <c r="BF28" s="1273"/>
      <c r="BG28" s="1273"/>
      <c r="BH28" s="1273"/>
      <c r="BI28" s="1273"/>
      <c r="BJ28" s="1273"/>
      <c r="BK28" s="1273"/>
      <c r="BL28" s="1273"/>
      <c r="BM28" s="1273"/>
    </row>
    <row r="29" spans="1:65" s="1177" customFormat="1" ht="10.5" customHeight="1" x14ac:dyDescent="0.2">
      <c r="A29" s="1176"/>
      <c r="B29" s="1280"/>
      <c r="C29" s="1281">
        <v>42</v>
      </c>
      <c r="D29" s="1178" t="s">
        <v>535</v>
      </c>
      <c r="E29" s="1178"/>
      <c r="F29" s="1333">
        <v>848.78034797017381</v>
      </c>
      <c r="G29" s="1333">
        <v>948.8584394250521</v>
      </c>
      <c r="H29" s="1333">
        <v>775.05387464387343</v>
      </c>
      <c r="I29" s="1333">
        <v>862.67449074074102</v>
      </c>
      <c r="J29" s="1333">
        <v>814.47922857142839</v>
      </c>
      <c r="K29" s="1333">
        <v>868.52074697173646</v>
      </c>
      <c r="L29" s="1333">
        <v>866.41640624999957</v>
      </c>
      <c r="M29" s="1333">
        <v>825.52265514889666</v>
      </c>
      <c r="N29" s="1333">
        <v>900.17726915520586</v>
      </c>
      <c r="O29" s="1333">
        <v>851.37736787022413</v>
      </c>
      <c r="P29" s="1333">
        <v>843.55538404918207</v>
      </c>
      <c r="Q29" s="1333">
        <v>842.50168478260866</v>
      </c>
      <c r="R29" s="1333">
        <v>802.94634984722904</v>
      </c>
      <c r="S29" s="1333">
        <v>892.93211498973233</v>
      </c>
      <c r="T29" s="1333">
        <v>798.98427789601601</v>
      </c>
      <c r="U29" s="1333">
        <v>836.10130759651224</v>
      </c>
      <c r="V29" s="1333">
        <v>848.10090047393351</v>
      </c>
      <c r="W29" s="1333">
        <v>865.87692444444497</v>
      </c>
      <c r="X29" s="241"/>
      <c r="Y29" s="1282"/>
      <c r="AU29" s="1273"/>
      <c r="AV29" s="1273"/>
      <c r="AW29" s="1273"/>
      <c r="AX29" s="1273"/>
      <c r="AY29" s="1273"/>
      <c r="AZ29" s="1273"/>
      <c r="BA29" s="1273"/>
      <c r="BB29" s="1273"/>
      <c r="BC29" s="1273"/>
      <c r="BD29" s="1273"/>
      <c r="BE29" s="1273"/>
      <c r="BF29" s="1273"/>
      <c r="BG29" s="1273"/>
      <c r="BH29" s="1273"/>
      <c r="BI29" s="1273"/>
      <c r="BJ29" s="1273"/>
      <c r="BK29" s="1273"/>
      <c r="BL29" s="1273"/>
      <c r="BM29" s="1273"/>
    </row>
    <row r="30" spans="1:65" s="1177" customFormat="1" ht="19.5" customHeight="1" x14ac:dyDescent="0.2">
      <c r="A30" s="1176"/>
      <c r="B30" s="1280"/>
      <c r="C30" s="1281">
        <v>43</v>
      </c>
      <c r="D30" s="1178" t="s">
        <v>536</v>
      </c>
      <c r="E30" s="1178"/>
      <c r="F30" s="1333">
        <v>763.08522768370995</v>
      </c>
      <c r="G30" s="1333">
        <v>864.32201735357921</v>
      </c>
      <c r="H30" s="1333">
        <v>715.84730524861914</v>
      </c>
      <c r="I30" s="1333">
        <v>690.29038567493058</v>
      </c>
      <c r="J30" s="1333">
        <v>750.99759556103515</v>
      </c>
      <c r="K30" s="1333">
        <v>769.88703359858459</v>
      </c>
      <c r="L30" s="1333">
        <v>784.78879892037878</v>
      </c>
      <c r="M30" s="1333">
        <v>831.06680509674436</v>
      </c>
      <c r="N30" s="1333">
        <v>730.98780821917796</v>
      </c>
      <c r="O30" s="1333">
        <v>737.16665920397895</v>
      </c>
      <c r="P30" s="1333">
        <v>935.46147152655692</v>
      </c>
      <c r="Q30" s="1333">
        <v>833.87132275132296</v>
      </c>
      <c r="R30" s="1333">
        <v>785.64501831949281</v>
      </c>
      <c r="S30" s="1333">
        <v>744.66274824473328</v>
      </c>
      <c r="T30" s="1333">
        <v>997.89442445213501</v>
      </c>
      <c r="U30" s="1333">
        <v>739.71160270880443</v>
      </c>
      <c r="V30" s="1333">
        <v>712.46072108843578</v>
      </c>
      <c r="W30" s="1333">
        <v>749.15260922330071</v>
      </c>
      <c r="X30" s="241"/>
      <c r="Y30" s="1282"/>
      <c r="AU30" s="1273"/>
      <c r="AV30" s="1273"/>
      <c r="AW30" s="1273"/>
      <c r="AX30" s="1273"/>
      <c r="AY30" s="1273"/>
      <c r="AZ30" s="1273"/>
      <c r="BA30" s="1273"/>
      <c r="BB30" s="1273"/>
      <c r="BC30" s="1273"/>
      <c r="BD30" s="1273"/>
      <c r="BE30" s="1273"/>
      <c r="BF30" s="1273"/>
      <c r="BG30" s="1273"/>
      <c r="BH30" s="1273"/>
      <c r="BI30" s="1273"/>
      <c r="BJ30" s="1273"/>
      <c r="BK30" s="1273"/>
      <c r="BL30" s="1273"/>
      <c r="BM30" s="1273"/>
    </row>
    <row r="31" spans="1:65" s="1177" customFormat="1" ht="10.5" customHeight="1" x14ac:dyDescent="0.2">
      <c r="A31" s="1176"/>
      <c r="B31" s="1280"/>
      <c r="C31" s="1281">
        <v>44</v>
      </c>
      <c r="D31" s="1178" t="s">
        <v>537</v>
      </c>
      <c r="E31" s="1178"/>
      <c r="F31" s="1333">
        <v>816.82871134020706</v>
      </c>
      <c r="G31" s="1333">
        <v>739.38158783783751</v>
      </c>
      <c r="H31" s="1333">
        <v>759.38860632981698</v>
      </c>
      <c r="I31" s="1333">
        <v>677.54015873015862</v>
      </c>
      <c r="J31" s="1333">
        <v>719.28470703125004</v>
      </c>
      <c r="K31" s="1333">
        <v>805.5999999999998</v>
      </c>
      <c r="L31" s="1333">
        <v>772.14079178885618</v>
      </c>
      <c r="M31" s="1333">
        <v>792.66503177966047</v>
      </c>
      <c r="N31" s="1333">
        <v>691.7847368421053</v>
      </c>
      <c r="O31" s="1333">
        <v>771.85687250996045</v>
      </c>
      <c r="P31" s="1333">
        <v>1043.2208771773041</v>
      </c>
      <c r="Q31" s="1333">
        <v>732.36589285714285</v>
      </c>
      <c r="R31" s="1333">
        <v>851.06784698275749</v>
      </c>
      <c r="S31" s="1333">
        <v>771.80361176470558</v>
      </c>
      <c r="T31" s="1333">
        <v>849.34839467501956</v>
      </c>
      <c r="U31" s="1333">
        <v>753.54750700280124</v>
      </c>
      <c r="V31" s="1333">
        <v>731.34134517766427</v>
      </c>
      <c r="W31" s="1333">
        <v>777.36606585788593</v>
      </c>
      <c r="X31" s="241"/>
      <c r="Y31" s="1282"/>
      <c r="AU31" s="1273"/>
      <c r="AV31" s="1273"/>
      <c r="AW31" s="1273"/>
      <c r="AX31" s="1273"/>
      <c r="AY31" s="1273"/>
      <c r="AZ31" s="1273"/>
      <c r="BA31" s="1273"/>
      <c r="BB31" s="1273"/>
      <c r="BC31" s="1273"/>
      <c r="BD31" s="1273"/>
      <c r="BE31" s="1273"/>
      <c r="BF31" s="1273"/>
      <c r="BG31" s="1273"/>
      <c r="BH31" s="1273"/>
      <c r="BI31" s="1273"/>
      <c r="BJ31" s="1273"/>
      <c r="BK31" s="1273"/>
      <c r="BL31" s="1273"/>
      <c r="BM31" s="1273"/>
    </row>
    <row r="32" spans="1:65" s="1177" customFormat="1" ht="19.5" customHeight="1" x14ac:dyDescent="0.2">
      <c r="A32" s="1176"/>
      <c r="B32" s="1280"/>
      <c r="C32" s="1276">
        <v>5</v>
      </c>
      <c r="D32" s="1179" t="s">
        <v>538</v>
      </c>
      <c r="E32" s="1179"/>
      <c r="F32" s="1270">
        <v>621.7773557577749</v>
      </c>
      <c r="G32" s="1270">
        <v>591.31798338062436</v>
      </c>
      <c r="H32" s="1270">
        <v>601.76954619947639</v>
      </c>
      <c r="I32" s="1270">
        <v>565.88294891640919</v>
      </c>
      <c r="J32" s="1270">
        <v>580.84101627943744</v>
      </c>
      <c r="K32" s="1270">
        <v>603.68522665281318</v>
      </c>
      <c r="L32" s="1270">
        <v>610.16674231212005</v>
      </c>
      <c r="M32" s="1270">
        <v>652.60290037959737</v>
      </c>
      <c r="N32" s="1270">
        <v>574.5098331239908</v>
      </c>
      <c r="O32" s="1270">
        <v>612.15938715896255</v>
      </c>
      <c r="P32" s="1270">
        <v>699.3826045939519</v>
      </c>
      <c r="Q32" s="1270">
        <v>584.10975179119828</v>
      </c>
      <c r="R32" s="1270">
        <v>640.58676277677739</v>
      </c>
      <c r="S32" s="1270">
        <v>602.4317573964513</v>
      </c>
      <c r="T32" s="1270">
        <v>626.49265622430812</v>
      </c>
      <c r="U32" s="1270">
        <v>582.59373196710499</v>
      </c>
      <c r="V32" s="1270">
        <v>577.30556777186007</v>
      </c>
      <c r="W32" s="1270">
        <v>587.76948429692925</v>
      </c>
      <c r="X32" s="241"/>
      <c r="Y32" s="1282"/>
      <c r="AU32" s="1273"/>
      <c r="AV32" s="1273"/>
      <c r="AW32" s="1273"/>
      <c r="AX32" s="1273"/>
      <c r="AY32" s="1273"/>
      <c r="AZ32" s="1273"/>
      <c r="BA32" s="1273"/>
      <c r="BB32" s="1273"/>
      <c r="BC32" s="1273"/>
      <c r="BD32" s="1273"/>
      <c r="BE32" s="1273"/>
      <c r="BF32" s="1273"/>
      <c r="BG32" s="1273"/>
      <c r="BH32" s="1273"/>
      <c r="BI32" s="1273"/>
      <c r="BJ32" s="1273"/>
      <c r="BK32" s="1273"/>
      <c r="BL32" s="1273"/>
      <c r="BM32" s="1273"/>
    </row>
    <row r="33" spans="1:65" s="1177" customFormat="1" ht="10.5" customHeight="1" x14ac:dyDescent="0.2">
      <c r="A33" s="1176"/>
      <c r="B33" s="1280"/>
      <c r="C33" s="1281">
        <v>51</v>
      </c>
      <c r="D33" s="1178" t="s">
        <v>539</v>
      </c>
      <c r="E33" s="1178"/>
      <c r="F33" s="1333">
        <v>580.64144416292993</v>
      </c>
      <c r="G33" s="1333">
        <v>574.83560888889019</v>
      </c>
      <c r="H33" s="1333">
        <v>562.58886956521701</v>
      </c>
      <c r="I33" s="1333">
        <v>559.84527881040879</v>
      </c>
      <c r="J33" s="1333">
        <v>566.14065840938736</v>
      </c>
      <c r="K33" s="1333">
        <v>584.3818115942023</v>
      </c>
      <c r="L33" s="1333">
        <v>590.07003865979436</v>
      </c>
      <c r="M33" s="1333">
        <v>696.22964105034725</v>
      </c>
      <c r="N33" s="1333">
        <v>558.78848325673016</v>
      </c>
      <c r="O33" s="1333">
        <v>587.92550190597149</v>
      </c>
      <c r="P33" s="1333">
        <v>690.30816552434328</v>
      </c>
      <c r="Q33" s="1333">
        <v>587.10974895397476</v>
      </c>
      <c r="R33" s="1333">
        <v>589.80575658279861</v>
      </c>
      <c r="S33" s="1333">
        <v>588.78087499999947</v>
      </c>
      <c r="T33" s="1333">
        <v>590.14821115537734</v>
      </c>
      <c r="U33" s="1333">
        <v>565.71284728214016</v>
      </c>
      <c r="V33" s="1333">
        <v>570.54351282051266</v>
      </c>
      <c r="W33" s="1333">
        <v>581.5239971087841</v>
      </c>
      <c r="X33" s="241"/>
      <c r="Y33" s="1282"/>
      <c r="AU33" s="1273"/>
      <c r="AV33" s="1273"/>
      <c r="AW33" s="1273"/>
      <c r="AX33" s="1273"/>
      <c r="AY33" s="1273"/>
      <c r="AZ33" s="1273"/>
      <c r="BA33" s="1273"/>
      <c r="BB33" s="1273"/>
      <c r="BC33" s="1273"/>
      <c r="BD33" s="1273"/>
      <c r="BE33" s="1273"/>
      <c r="BF33" s="1273"/>
      <c r="BG33" s="1273"/>
      <c r="BH33" s="1273"/>
      <c r="BI33" s="1273"/>
      <c r="BJ33" s="1273"/>
      <c r="BK33" s="1273"/>
      <c r="BL33" s="1273"/>
      <c r="BM33" s="1273"/>
    </row>
    <row r="34" spans="1:65" s="1177" customFormat="1" ht="10.5" customHeight="1" x14ac:dyDescent="0.2">
      <c r="A34" s="1176"/>
      <c r="B34" s="1280"/>
      <c r="C34" s="1281">
        <v>52</v>
      </c>
      <c r="D34" s="1178" t="s">
        <v>540</v>
      </c>
      <c r="E34" s="1178"/>
      <c r="F34" s="1333">
        <v>669.36402620833519</v>
      </c>
      <c r="G34" s="1333">
        <v>612.33459157787797</v>
      </c>
      <c r="H34" s="1333">
        <v>633.2644618117215</v>
      </c>
      <c r="I34" s="1333">
        <v>582.21900562851761</v>
      </c>
      <c r="J34" s="1333">
        <v>600.33491831177753</v>
      </c>
      <c r="K34" s="1333">
        <v>631.09884252292045</v>
      </c>
      <c r="L34" s="1333">
        <v>641.42268888888873</v>
      </c>
      <c r="M34" s="1333">
        <v>626.70051697128179</v>
      </c>
      <c r="N34" s="1333">
        <v>604.31283445620852</v>
      </c>
      <c r="O34" s="1333">
        <v>641.86253169998008</v>
      </c>
      <c r="P34" s="1333">
        <v>746.69321968150223</v>
      </c>
      <c r="Q34" s="1333">
        <v>605.57108303249015</v>
      </c>
      <c r="R34" s="1333">
        <v>685.01905893181322</v>
      </c>
      <c r="S34" s="1333">
        <v>631.88693968922632</v>
      </c>
      <c r="T34" s="1333">
        <v>661.88947691387068</v>
      </c>
      <c r="U34" s="1333">
        <v>602.3309847244974</v>
      </c>
      <c r="V34" s="1333">
        <v>596.24711446448237</v>
      </c>
      <c r="W34" s="1333">
        <v>617.33271800901286</v>
      </c>
      <c r="X34" s="241"/>
      <c r="Y34" s="1282"/>
      <c r="AU34" s="1273"/>
      <c r="AV34" s="1273"/>
      <c r="AW34" s="1273"/>
      <c r="AX34" s="1273"/>
      <c r="AY34" s="1273"/>
      <c r="AZ34" s="1273"/>
      <c r="BA34" s="1273"/>
      <c r="BB34" s="1273"/>
      <c r="BC34" s="1273"/>
      <c r="BD34" s="1273"/>
      <c r="BE34" s="1273"/>
      <c r="BF34" s="1273"/>
      <c r="BG34" s="1273"/>
      <c r="BH34" s="1273"/>
      <c r="BI34" s="1273"/>
      <c r="BJ34" s="1273"/>
      <c r="BK34" s="1273"/>
      <c r="BL34" s="1273"/>
      <c r="BM34" s="1273"/>
    </row>
    <row r="35" spans="1:65" s="1177" customFormat="1" ht="10.5" customHeight="1" x14ac:dyDescent="0.2">
      <c r="A35" s="1176"/>
      <c r="B35" s="1280"/>
      <c r="C35" s="1281">
        <v>53</v>
      </c>
      <c r="D35" s="1178" t="s">
        <v>541</v>
      </c>
      <c r="E35" s="1178"/>
      <c r="F35" s="1333">
        <v>549.03387832699468</v>
      </c>
      <c r="G35" s="1333">
        <v>560.78738329238445</v>
      </c>
      <c r="H35" s="1333">
        <v>553.61529616012922</v>
      </c>
      <c r="I35" s="1333">
        <v>541.96882070949084</v>
      </c>
      <c r="J35" s="1333">
        <v>551.7309691358015</v>
      </c>
      <c r="K35" s="1333">
        <v>550.20909503632095</v>
      </c>
      <c r="L35" s="1333">
        <v>555.82121465295666</v>
      </c>
      <c r="M35" s="1333">
        <v>556.76678253119417</v>
      </c>
      <c r="N35" s="1333">
        <v>548.24003871681327</v>
      </c>
      <c r="O35" s="1333">
        <v>553.6049894355566</v>
      </c>
      <c r="P35" s="1333">
        <v>587.36183848382905</v>
      </c>
      <c r="Q35" s="1333">
        <v>557.88401388888883</v>
      </c>
      <c r="R35" s="1333">
        <v>553.69301783689104</v>
      </c>
      <c r="S35" s="1333">
        <v>549.55692266666642</v>
      </c>
      <c r="T35" s="1333">
        <v>559.59403785489064</v>
      </c>
      <c r="U35" s="1333">
        <v>556.83165479018214</v>
      </c>
      <c r="V35" s="1333">
        <v>547.09355636363637</v>
      </c>
      <c r="W35" s="1333">
        <v>541.14507183427918</v>
      </c>
      <c r="X35" s="241"/>
      <c r="Y35" s="1282"/>
      <c r="AU35" s="1273"/>
      <c r="AV35" s="1273"/>
      <c r="AW35" s="1273"/>
      <c r="AX35" s="1273"/>
      <c r="AY35" s="1273"/>
      <c r="AZ35" s="1273"/>
      <c r="BA35" s="1273"/>
      <c r="BB35" s="1273"/>
      <c r="BC35" s="1273"/>
      <c r="BD35" s="1273"/>
      <c r="BE35" s="1273"/>
      <c r="BF35" s="1273"/>
      <c r="BG35" s="1273"/>
      <c r="BH35" s="1273"/>
      <c r="BI35" s="1273"/>
      <c r="BJ35" s="1273"/>
      <c r="BK35" s="1273"/>
      <c r="BL35" s="1273"/>
      <c r="BM35" s="1273"/>
    </row>
    <row r="36" spans="1:65" s="1177" customFormat="1" ht="18.75" customHeight="1" x14ac:dyDescent="0.2">
      <c r="A36" s="1176"/>
      <c r="B36" s="1280"/>
      <c r="C36" s="1281">
        <v>54</v>
      </c>
      <c r="D36" s="1178" t="s">
        <v>542</v>
      </c>
      <c r="E36" s="1178"/>
      <c r="F36" s="1333">
        <v>636.10951742627356</v>
      </c>
      <c r="G36" s="1333">
        <v>719.04538095238092</v>
      </c>
      <c r="H36" s="1333">
        <v>614.73958904109668</v>
      </c>
      <c r="I36" s="1333">
        <v>599.53873417721547</v>
      </c>
      <c r="J36" s="1333">
        <v>633.75821276595741</v>
      </c>
      <c r="K36" s="1333">
        <v>672.10321839080405</v>
      </c>
      <c r="L36" s="1333">
        <v>725.04098901098882</v>
      </c>
      <c r="M36" s="1333">
        <v>692.41602484471957</v>
      </c>
      <c r="N36" s="1333">
        <v>632.49012195121952</v>
      </c>
      <c r="O36" s="1333">
        <v>635.1320248667846</v>
      </c>
      <c r="P36" s="1333">
        <v>678.44988286820239</v>
      </c>
      <c r="Q36" s="1333">
        <v>624.84299212598444</v>
      </c>
      <c r="R36" s="1333">
        <v>665.72908387683742</v>
      </c>
      <c r="S36" s="1333">
        <v>653.03507042253602</v>
      </c>
      <c r="T36" s="1333">
        <v>682.59299194476387</v>
      </c>
      <c r="U36" s="1333">
        <v>578.5385882352939</v>
      </c>
      <c r="V36" s="1333">
        <v>581.01053254437863</v>
      </c>
      <c r="W36" s="1333">
        <v>605.06498550724632</v>
      </c>
      <c r="X36" s="241"/>
      <c r="Y36" s="1282"/>
      <c r="AU36" s="1273"/>
      <c r="AV36" s="1273"/>
      <c r="AW36" s="1273"/>
      <c r="AX36" s="1273"/>
      <c r="AY36" s="1273"/>
      <c r="AZ36" s="1273"/>
      <c r="BA36" s="1273"/>
      <c r="BB36" s="1273"/>
      <c r="BC36" s="1273"/>
      <c r="BD36" s="1273"/>
      <c r="BE36" s="1273"/>
      <c r="BF36" s="1273"/>
      <c r="BG36" s="1273"/>
      <c r="BH36" s="1273"/>
      <c r="BI36" s="1273"/>
      <c r="BJ36" s="1273"/>
      <c r="BK36" s="1273"/>
      <c r="BL36" s="1273"/>
      <c r="BM36" s="1273"/>
    </row>
    <row r="37" spans="1:65" s="1177" customFormat="1" ht="19.5" customHeight="1" x14ac:dyDescent="0.2">
      <c r="A37" s="1176"/>
      <c r="B37" s="1280"/>
      <c r="C37" s="1276">
        <v>6</v>
      </c>
      <c r="D37" s="1179" t="s">
        <v>543</v>
      </c>
      <c r="E37" s="1179"/>
      <c r="F37" s="1270">
        <v>599.7405440414509</v>
      </c>
      <c r="G37" s="1270">
        <v>636.92463190184083</v>
      </c>
      <c r="H37" s="1270">
        <v>550.43646766169172</v>
      </c>
      <c r="I37" s="1270">
        <v>575.5336666666667</v>
      </c>
      <c r="J37" s="1270">
        <v>616.44942215088258</v>
      </c>
      <c r="K37" s="1270">
        <v>567.12741092636531</v>
      </c>
      <c r="L37" s="1270">
        <v>725.49455475946752</v>
      </c>
      <c r="M37" s="1270">
        <v>678.21503969912328</v>
      </c>
      <c r="N37" s="1270">
        <v>590.93041407867463</v>
      </c>
      <c r="O37" s="1270">
        <v>621.59726848767548</v>
      </c>
      <c r="P37" s="1270">
        <v>639.58638162307204</v>
      </c>
      <c r="Q37" s="1270">
        <v>676.34389758179225</v>
      </c>
      <c r="R37" s="1270">
        <v>766.73137913223206</v>
      </c>
      <c r="S37" s="1270">
        <v>597.56994076467402</v>
      </c>
      <c r="T37" s="1270">
        <v>733.49930320150668</v>
      </c>
      <c r="U37" s="1270">
        <v>637.97447418738057</v>
      </c>
      <c r="V37" s="1270">
        <v>586.44058524173022</v>
      </c>
      <c r="W37" s="1270">
        <v>576.57682555780968</v>
      </c>
      <c r="X37" s="241"/>
      <c r="Y37" s="1282"/>
      <c r="AU37" s="1273"/>
      <c r="AV37" s="1273"/>
      <c r="AW37" s="1273"/>
      <c r="AX37" s="1273"/>
      <c r="AY37" s="1273"/>
      <c r="AZ37" s="1273"/>
      <c r="BA37" s="1273"/>
      <c r="BB37" s="1273"/>
      <c r="BC37" s="1273"/>
      <c r="BD37" s="1273"/>
      <c r="BE37" s="1273"/>
      <c r="BF37" s="1273"/>
      <c r="BG37" s="1273"/>
      <c r="BH37" s="1273"/>
      <c r="BI37" s="1273"/>
      <c r="BJ37" s="1273"/>
      <c r="BK37" s="1273"/>
      <c r="BL37" s="1273"/>
      <c r="BM37" s="1273"/>
    </row>
    <row r="38" spans="1:65" s="1177" customFormat="1" ht="19.5" customHeight="1" x14ac:dyDescent="0.2">
      <c r="A38" s="1176"/>
      <c r="B38" s="1280"/>
      <c r="C38" s="1281">
        <v>61</v>
      </c>
      <c r="D38" s="1178" t="s">
        <v>544</v>
      </c>
      <c r="E38" s="1178"/>
      <c r="F38" s="1333">
        <v>566.39202898550752</v>
      </c>
      <c r="G38" s="1333">
        <v>639.43177257525031</v>
      </c>
      <c r="H38" s="1333">
        <v>550.254502427185</v>
      </c>
      <c r="I38" s="1333">
        <v>574.04964566929141</v>
      </c>
      <c r="J38" s="1333">
        <v>595.17078124999932</v>
      </c>
      <c r="K38" s="1333">
        <v>547.949723404255</v>
      </c>
      <c r="L38" s="1333">
        <v>722.47846994535519</v>
      </c>
      <c r="M38" s="1333">
        <v>650.8746424815979</v>
      </c>
      <c r="N38" s="1333">
        <v>591.607527272727</v>
      </c>
      <c r="O38" s="1333">
        <v>581.79494915254304</v>
      </c>
      <c r="P38" s="1333">
        <v>596.54529924692804</v>
      </c>
      <c r="Q38" s="1333">
        <v>678.13672155688641</v>
      </c>
      <c r="R38" s="1333">
        <v>576.93900383141624</v>
      </c>
      <c r="S38" s="1333">
        <v>597.93245538461463</v>
      </c>
      <c r="T38" s="1333">
        <v>613.40282051281952</v>
      </c>
      <c r="U38" s="1333">
        <v>555.71383050847453</v>
      </c>
      <c r="V38" s="1333">
        <v>596.50622775800696</v>
      </c>
      <c r="W38" s="1333">
        <v>572.00988679245211</v>
      </c>
      <c r="X38" s="241"/>
      <c r="Y38" s="1282"/>
      <c r="AU38" s="1273"/>
      <c r="AV38" s="1273"/>
      <c r="AW38" s="1273"/>
      <c r="AX38" s="1273"/>
      <c r="AY38" s="1273"/>
      <c r="AZ38" s="1273"/>
      <c r="BA38" s="1273"/>
      <c r="BB38" s="1273"/>
      <c r="BC38" s="1273"/>
      <c r="BD38" s="1273"/>
      <c r="BE38" s="1273"/>
      <c r="BF38" s="1273"/>
      <c r="BG38" s="1273"/>
      <c r="BH38" s="1273"/>
      <c r="BI38" s="1273"/>
      <c r="BJ38" s="1273"/>
      <c r="BK38" s="1273"/>
      <c r="BL38" s="1273"/>
      <c r="BM38" s="1273"/>
    </row>
    <row r="39" spans="1:65" s="1177" customFormat="1" ht="27.75" customHeight="1" x14ac:dyDescent="0.2">
      <c r="A39" s="1176"/>
      <c r="B39" s="1280"/>
      <c r="C39" s="1281">
        <v>62</v>
      </c>
      <c r="D39" s="1178" t="s">
        <v>545</v>
      </c>
      <c r="E39" s="1178"/>
      <c r="F39" s="1333">
        <v>655.47525951557157</v>
      </c>
      <c r="G39" s="1333">
        <v>609.16037037037052</v>
      </c>
      <c r="H39" s="1333">
        <v>551.26486187845285</v>
      </c>
      <c r="I39" s="1333">
        <v>583.72804347826104</v>
      </c>
      <c r="J39" s="1333">
        <v>650.63769874476986</v>
      </c>
      <c r="K39" s="1333">
        <v>591.35728494623652</v>
      </c>
      <c r="L39" s="1333">
        <v>770.00612903225783</v>
      </c>
      <c r="M39" s="1333">
        <v>784.12427698574345</v>
      </c>
      <c r="N39" s="1333">
        <v>590.03519230769245</v>
      </c>
      <c r="O39" s="1333">
        <v>767.91109034267959</v>
      </c>
      <c r="P39" s="1333">
        <v>876.17167755991284</v>
      </c>
      <c r="Q39" s="1333">
        <v>642.12657142857154</v>
      </c>
      <c r="R39" s="1333">
        <v>988.86505605380989</v>
      </c>
      <c r="S39" s="1333">
        <v>595.03077586206916</v>
      </c>
      <c r="T39" s="1333">
        <v>995.26648702594844</v>
      </c>
      <c r="U39" s="1333">
        <v>744.4082017543858</v>
      </c>
      <c r="V39" s="1333">
        <v>561.18660714285704</v>
      </c>
      <c r="W39" s="1333">
        <v>595.58581151832459</v>
      </c>
      <c r="X39" s="241"/>
      <c r="Y39" s="1282"/>
      <c r="AU39" s="1273"/>
      <c r="AV39" s="1273"/>
      <c r="AW39" s="1273"/>
      <c r="AX39" s="1273"/>
      <c r="AY39" s="1273"/>
      <c r="AZ39" s="1273"/>
      <c r="BA39" s="1273"/>
      <c r="BB39" s="1273"/>
      <c r="BC39" s="1273"/>
      <c r="BD39" s="1273"/>
      <c r="BE39" s="1273"/>
      <c r="BF39" s="1273"/>
      <c r="BG39" s="1273"/>
      <c r="BH39" s="1273"/>
      <c r="BI39" s="1273"/>
      <c r="BJ39" s="1273"/>
      <c r="BK39" s="1273"/>
      <c r="BL39" s="1273"/>
      <c r="BM39" s="1273"/>
    </row>
    <row r="40" spans="1:65" s="1177" customFormat="1" ht="18" customHeight="1" x14ac:dyDescent="0.2">
      <c r="A40" s="1176"/>
      <c r="B40" s="1280"/>
      <c r="C40" s="1276">
        <v>7</v>
      </c>
      <c r="D40" s="1179" t="s">
        <v>546</v>
      </c>
      <c r="E40" s="1179"/>
      <c r="F40" s="1270">
        <v>699.07879133052938</v>
      </c>
      <c r="G40" s="1270">
        <v>703.65327286470199</v>
      </c>
      <c r="H40" s="1270">
        <v>625.85098754492094</v>
      </c>
      <c r="I40" s="1270">
        <v>619.92278475127887</v>
      </c>
      <c r="J40" s="1270">
        <v>637.17007059342563</v>
      </c>
      <c r="K40" s="1270">
        <v>685.9743978607562</v>
      </c>
      <c r="L40" s="1270">
        <v>717.08918945076221</v>
      </c>
      <c r="M40" s="1270">
        <v>707.63471611982914</v>
      </c>
      <c r="N40" s="1270">
        <v>614.44125690607677</v>
      </c>
      <c r="O40" s="1270">
        <v>744.28644793301987</v>
      </c>
      <c r="P40" s="1270">
        <v>809.61925012937138</v>
      </c>
      <c r="Q40" s="1270">
        <v>675.94903426791359</v>
      </c>
      <c r="R40" s="1270">
        <v>646.6417608043829</v>
      </c>
      <c r="S40" s="1270">
        <v>708.46511273666113</v>
      </c>
      <c r="T40" s="1270">
        <v>783.25032734414992</v>
      </c>
      <c r="U40" s="1270">
        <v>636.01649360057991</v>
      </c>
      <c r="V40" s="1270">
        <v>619.60669959751203</v>
      </c>
      <c r="W40" s="1270">
        <v>637.89177938343198</v>
      </c>
      <c r="X40" s="241"/>
      <c r="Y40" s="1282"/>
      <c r="AU40" s="1273"/>
      <c r="AV40" s="1273"/>
      <c r="AW40" s="1273"/>
      <c r="AX40" s="1273"/>
      <c r="AY40" s="1273"/>
      <c r="AZ40" s="1273"/>
      <c r="BA40" s="1273"/>
      <c r="BB40" s="1273"/>
      <c r="BC40" s="1273"/>
      <c r="BD40" s="1273"/>
      <c r="BE40" s="1273"/>
      <c r="BF40" s="1273"/>
      <c r="BG40" s="1273"/>
      <c r="BH40" s="1273"/>
      <c r="BI40" s="1273"/>
      <c r="BJ40" s="1273"/>
      <c r="BK40" s="1273"/>
      <c r="BL40" s="1273"/>
      <c r="BM40" s="1273"/>
    </row>
    <row r="41" spans="1:65" s="1177" customFormat="1" ht="19.5" customHeight="1" x14ac:dyDescent="0.2">
      <c r="A41" s="1176"/>
      <c r="B41" s="1280"/>
      <c r="C41" s="1281">
        <v>71</v>
      </c>
      <c r="D41" s="1178" t="s">
        <v>547</v>
      </c>
      <c r="E41" s="1178"/>
      <c r="F41" s="1333">
        <v>641.31500108014518</v>
      </c>
      <c r="G41" s="1333">
        <v>596.46817507418393</v>
      </c>
      <c r="H41" s="1333">
        <v>624.33253932139644</v>
      </c>
      <c r="I41" s="1333">
        <v>592.83218749999969</v>
      </c>
      <c r="J41" s="1333">
        <v>593.43906832298217</v>
      </c>
      <c r="K41" s="1333">
        <v>633.88269806498681</v>
      </c>
      <c r="L41" s="1333">
        <v>651.10401709401754</v>
      </c>
      <c r="M41" s="1333">
        <v>661.21135606060591</v>
      </c>
      <c r="N41" s="1333">
        <v>571.00909978307936</v>
      </c>
      <c r="O41" s="1333">
        <v>680.67258522727161</v>
      </c>
      <c r="P41" s="1333">
        <v>719.72992918238185</v>
      </c>
      <c r="Q41" s="1333">
        <v>636.52735576923124</v>
      </c>
      <c r="R41" s="1333">
        <v>637.9142527832355</v>
      </c>
      <c r="S41" s="1333">
        <v>683.75429340511505</v>
      </c>
      <c r="T41" s="1333">
        <v>687.32183533447619</v>
      </c>
      <c r="U41" s="1333">
        <v>620.15384150675175</v>
      </c>
      <c r="V41" s="1333">
        <v>597.20095818815264</v>
      </c>
      <c r="W41" s="1333">
        <v>622.76123287671055</v>
      </c>
      <c r="X41" s="241"/>
      <c r="Y41" s="1282"/>
      <c r="AU41" s="1273"/>
      <c r="AV41" s="1273"/>
      <c r="AW41" s="1273"/>
      <c r="AX41" s="1273"/>
      <c r="AY41" s="1273"/>
      <c r="AZ41" s="1273"/>
      <c r="BA41" s="1273"/>
      <c r="BB41" s="1273"/>
      <c r="BC41" s="1273"/>
      <c r="BD41" s="1273"/>
      <c r="BE41" s="1273"/>
      <c r="BF41" s="1273"/>
      <c r="BG41" s="1273"/>
      <c r="BH41" s="1273"/>
      <c r="BI41" s="1273"/>
      <c r="BJ41" s="1273"/>
      <c r="BK41" s="1273"/>
      <c r="BL41" s="1273"/>
      <c r="BM41" s="1273"/>
    </row>
    <row r="42" spans="1:65" s="1177" customFormat="1" ht="19.5" customHeight="1" x14ac:dyDescent="0.2">
      <c r="A42" s="1176"/>
      <c r="B42" s="1280"/>
      <c r="C42" s="1281">
        <v>72</v>
      </c>
      <c r="D42" s="1178" t="s">
        <v>548</v>
      </c>
      <c r="E42" s="1178"/>
      <c r="F42" s="1333">
        <v>767.85836725728529</v>
      </c>
      <c r="G42" s="1333">
        <v>814.47975473801478</v>
      </c>
      <c r="H42" s="1333">
        <v>696.66944749005529</v>
      </c>
      <c r="I42" s="1333">
        <v>641.49391437308839</v>
      </c>
      <c r="J42" s="1333">
        <v>686.04055359246286</v>
      </c>
      <c r="K42" s="1333">
        <v>775.03991492378691</v>
      </c>
      <c r="L42" s="1333">
        <v>800.12821019771059</v>
      </c>
      <c r="M42" s="1333">
        <v>738.49925252525247</v>
      </c>
      <c r="N42" s="1333">
        <v>638.68461212976126</v>
      </c>
      <c r="O42" s="1333">
        <v>854.26941184479222</v>
      </c>
      <c r="P42" s="1333">
        <v>916.96324660051357</v>
      </c>
      <c r="Q42" s="1333">
        <v>705.55861445783137</v>
      </c>
      <c r="R42" s="1333">
        <v>721.71004884166109</v>
      </c>
      <c r="S42" s="1333">
        <v>767.74372814438789</v>
      </c>
      <c r="T42" s="1333">
        <v>855.68538073037905</v>
      </c>
      <c r="U42" s="1333">
        <v>715.45243135518228</v>
      </c>
      <c r="V42" s="1333">
        <v>626.18456896551731</v>
      </c>
      <c r="W42" s="1333">
        <v>708.24024728362588</v>
      </c>
      <c r="X42" s="241"/>
      <c r="Y42" s="1282"/>
      <c r="AU42" s="1273"/>
      <c r="AV42" s="1273"/>
      <c r="AW42" s="1273"/>
      <c r="AX42" s="1273"/>
      <c r="AY42" s="1273"/>
      <c r="AZ42" s="1273"/>
      <c r="BA42" s="1273"/>
      <c r="BB42" s="1273"/>
      <c r="BC42" s="1273"/>
      <c r="BD42" s="1273"/>
      <c r="BE42" s="1273"/>
      <c r="BF42" s="1273"/>
      <c r="BG42" s="1273"/>
      <c r="BH42" s="1273"/>
      <c r="BI42" s="1273"/>
      <c r="BJ42" s="1273"/>
      <c r="BK42" s="1273"/>
      <c r="BL42" s="1273"/>
      <c r="BM42" s="1273"/>
    </row>
    <row r="43" spans="1:65" s="1177" customFormat="1" ht="10.5" customHeight="1" x14ac:dyDescent="0.2">
      <c r="A43" s="1176"/>
      <c r="B43" s="1280"/>
      <c r="C43" s="1281">
        <v>73</v>
      </c>
      <c r="D43" s="1178" t="s">
        <v>549</v>
      </c>
      <c r="E43" s="1178"/>
      <c r="F43" s="1333">
        <v>638.22994186046344</v>
      </c>
      <c r="G43" s="1333">
        <v>637.45347826086959</v>
      </c>
      <c r="H43" s="1333">
        <v>610.02228103579489</v>
      </c>
      <c r="I43" s="1333">
        <v>615.3776923076922</v>
      </c>
      <c r="J43" s="1333">
        <v>643.64989795918359</v>
      </c>
      <c r="K43" s="1333">
        <v>632.13107462686582</v>
      </c>
      <c r="L43" s="1333">
        <v>706.57697478991588</v>
      </c>
      <c r="M43" s="1333">
        <v>719.92222222222244</v>
      </c>
      <c r="N43" s="1333">
        <v>566.57166666666672</v>
      </c>
      <c r="O43" s="1333">
        <v>609.84197749196119</v>
      </c>
      <c r="P43" s="1333">
        <v>841.00201825201952</v>
      </c>
      <c r="Q43" s="1333">
        <v>687.55849999999987</v>
      </c>
      <c r="R43" s="1333">
        <v>669.15826493065481</v>
      </c>
      <c r="S43" s="1333">
        <v>721.88626344086049</v>
      </c>
      <c r="T43" s="1333">
        <v>804.97083720930254</v>
      </c>
      <c r="U43" s="1333">
        <v>544.28244897959257</v>
      </c>
      <c r="V43" s="1333">
        <v>611.15</v>
      </c>
      <c r="W43" s="1333">
        <v>586.76828488372053</v>
      </c>
      <c r="X43" s="241"/>
      <c r="Y43" s="1282"/>
      <c r="AU43" s="1273"/>
      <c r="AV43" s="1273"/>
      <c r="AW43" s="1273"/>
      <c r="AX43" s="1273"/>
      <c r="AY43" s="1273"/>
      <c r="AZ43" s="1273"/>
      <c r="BA43" s="1273"/>
      <c r="BB43" s="1273"/>
      <c r="BC43" s="1273"/>
      <c r="BD43" s="1273"/>
      <c r="BE43" s="1273"/>
      <c r="BF43" s="1273"/>
      <c r="BG43" s="1273"/>
      <c r="BH43" s="1273"/>
      <c r="BI43" s="1273"/>
      <c r="BJ43" s="1273"/>
      <c r="BK43" s="1273"/>
      <c r="BL43" s="1273"/>
      <c r="BM43" s="1273"/>
    </row>
    <row r="44" spans="1:65" s="1177" customFormat="1" ht="10.5" customHeight="1" x14ac:dyDescent="0.2">
      <c r="A44" s="1176"/>
      <c r="B44" s="1280"/>
      <c r="C44" s="1281">
        <v>74</v>
      </c>
      <c r="D44" s="1178" t="s">
        <v>550</v>
      </c>
      <c r="E44" s="1178"/>
      <c r="F44" s="1333">
        <v>840.51610044313281</v>
      </c>
      <c r="G44" s="1333">
        <v>799.87182692307613</v>
      </c>
      <c r="H44" s="1333">
        <v>755.63341256366652</v>
      </c>
      <c r="I44" s="1333">
        <v>858.9888700564976</v>
      </c>
      <c r="J44" s="1333">
        <v>770.42857954545411</v>
      </c>
      <c r="K44" s="1333">
        <v>803.81056780227073</v>
      </c>
      <c r="L44" s="1333">
        <v>742.53476151980624</v>
      </c>
      <c r="M44" s="1333">
        <v>855.23400000000129</v>
      </c>
      <c r="N44" s="1333">
        <v>789.08557632398754</v>
      </c>
      <c r="O44" s="1333">
        <v>855.43337218984129</v>
      </c>
      <c r="P44" s="1333">
        <v>900.88789213339567</v>
      </c>
      <c r="Q44" s="1333">
        <v>922.82221556886202</v>
      </c>
      <c r="R44" s="1333">
        <v>832.58141196013264</v>
      </c>
      <c r="S44" s="1333">
        <v>855.32391416309065</v>
      </c>
      <c r="T44" s="1333">
        <v>916.58283534981535</v>
      </c>
      <c r="U44" s="1333">
        <v>731.60025196850381</v>
      </c>
      <c r="V44" s="1333">
        <v>785.78223684210491</v>
      </c>
      <c r="W44" s="1333">
        <v>642.66745229499679</v>
      </c>
      <c r="X44" s="241"/>
      <c r="Y44" s="1282"/>
      <c r="AU44" s="1273"/>
      <c r="AV44" s="1273"/>
      <c r="AW44" s="1273"/>
      <c r="AX44" s="1273"/>
      <c r="AY44" s="1273"/>
      <c r="AZ44" s="1273"/>
      <c r="BA44" s="1273"/>
      <c r="BB44" s="1273"/>
      <c r="BC44" s="1273"/>
      <c r="BD44" s="1273"/>
      <c r="BE44" s="1273"/>
      <c r="BF44" s="1273"/>
      <c r="BG44" s="1273"/>
      <c r="BH44" s="1273"/>
      <c r="BI44" s="1273"/>
      <c r="BJ44" s="1273"/>
      <c r="BK44" s="1273"/>
      <c r="BL44" s="1273"/>
      <c r="BM44" s="1273"/>
    </row>
    <row r="45" spans="1:65" s="1177" customFormat="1" ht="19.5" customHeight="1" x14ac:dyDescent="0.2">
      <c r="A45" s="1176"/>
      <c r="B45" s="1280"/>
      <c r="C45" s="1281">
        <v>75</v>
      </c>
      <c r="D45" s="1178" t="s">
        <v>551</v>
      </c>
      <c r="E45" s="1178"/>
      <c r="F45" s="1333">
        <v>633.82364018460476</v>
      </c>
      <c r="G45" s="1333">
        <v>600.39396226415101</v>
      </c>
      <c r="H45" s="1333">
        <v>569.9321020206977</v>
      </c>
      <c r="I45" s="1333">
        <v>552.67232304900188</v>
      </c>
      <c r="J45" s="1333">
        <v>572.59196343402289</v>
      </c>
      <c r="K45" s="1333">
        <v>599.27810328028397</v>
      </c>
      <c r="L45" s="1333">
        <v>660.93687061183573</v>
      </c>
      <c r="M45" s="1333">
        <v>653.89873996294023</v>
      </c>
      <c r="N45" s="1333">
        <v>580.12820135746597</v>
      </c>
      <c r="O45" s="1333">
        <v>644.29975596816905</v>
      </c>
      <c r="P45" s="1333">
        <v>681.31896188340943</v>
      </c>
      <c r="Q45" s="1333">
        <v>621.91339999999957</v>
      </c>
      <c r="R45" s="1333">
        <v>568.22495949899167</v>
      </c>
      <c r="S45" s="1333">
        <v>620.71067040673336</v>
      </c>
      <c r="T45" s="1333">
        <v>674.89555956678612</v>
      </c>
      <c r="U45" s="1333">
        <v>563.39708528584777</v>
      </c>
      <c r="V45" s="1333">
        <v>592.95334420880874</v>
      </c>
      <c r="W45" s="1333">
        <v>581.56521168501251</v>
      </c>
      <c r="X45" s="241"/>
      <c r="Y45" s="1282"/>
      <c r="AU45" s="1273"/>
      <c r="AV45" s="1273"/>
      <c r="AW45" s="1273"/>
      <c r="AX45" s="1273"/>
      <c r="AY45" s="1273"/>
      <c r="AZ45" s="1273"/>
      <c r="BA45" s="1273"/>
      <c r="BB45" s="1273"/>
      <c r="BC45" s="1273"/>
      <c r="BD45" s="1273"/>
      <c r="BE45" s="1273"/>
      <c r="BF45" s="1273"/>
      <c r="BG45" s="1273"/>
      <c r="BH45" s="1273"/>
      <c r="BI45" s="1273"/>
      <c r="BJ45" s="1273"/>
      <c r="BK45" s="1273"/>
      <c r="BL45" s="1273"/>
      <c r="BM45" s="1273"/>
    </row>
    <row r="46" spans="1:65" s="1177" customFormat="1" ht="18" customHeight="1" x14ac:dyDescent="0.2">
      <c r="A46" s="1176"/>
      <c r="B46" s="1280"/>
      <c r="C46" s="1276">
        <v>8</v>
      </c>
      <c r="D46" s="1179" t="s">
        <v>552</v>
      </c>
      <c r="E46" s="1179"/>
      <c r="F46" s="1270">
        <v>642.66227738801899</v>
      </c>
      <c r="G46" s="1270">
        <v>747.00677075940371</v>
      </c>
      <c r="H46" s="1270">
        <v>578.55331547694016</v>
      </c>
      <c r="I46" s="1270">
        <v>608.47531021897748</v>
      </c>
      <c r="J46" s="1270">
        <v>601.24332142857202</v>
      </c>
      <c r="K46" s="1270">
        <v>663.5117342536671</v>
      </c>
      <c r="L46" s="1270">
        <v>686.62342349616563</v>
      </c>
      <c r="M46" s="1270">
        <v>680.66837677183264</v>
      </c>
      <c r="N46" s="1270">
        <v>628.06691832085971</v>
      </c>
      <c r="O46" s="1270">
        <v>689.06011145038099</v>
      </c>
      <c r="P46" s="1270">
        <v>702.39803734048155</v>
      </c>
      <c r="Q46" s="1270">
        <v>675.9238698822204</v>
      </c>
      <c r="R46" s="1270">
        <v>615.02500554938376</v>
      </c>
      <c r="S46" s="1270">
        <v>688.93165782187623</v>
      </c>
      <c r="T46" s="1270">
        <v>878.76573765432204</v>
      </c>
      <c r="U46" s="1270">
        <v>606.32596729354213</v>
      </c>
      <c r="V46" s="1270">
        <v>607.92792575406122</v>
      </c>
      <c r="W46" s="1270">
        <v>606.82062353858203</v>
      </c>
      <c r="X46" s="241"/>
      <c r="Y46" s="1282"/>
      <c r="AU46" s="1273"/>
      <c r="AV46" s="1273"/>
      <c r="AW46" s="1273"/>
      <c r="AX46" s="1273"/>
      <c r="AY46" s="1273"/>
      <c r="AZ46" s="1273"/>
      <c r="BA46" s="1273"/>
      <c r="BB46" s="1273"/>
      <c r="BC46" s="1273"/>
      <c r="BD46" s="1273"/>
      <c r="BE46" s="1273"/>
      <c r="BF46" s="1273"/>
      <c r="BG46" s="1273"/>
      <c r="BH46" s="1273"/>
      <c r="BI46" s="1273"/>
      <c r="BJ46" s="1273"/>
      <c r="BK46" s="1273"/>
      <c r="BL46" s="1273"/>
      <c r="BM46" s="1273"/>
    </row>
    <row r="47" spans="1:65" s="1177" customFormat="1" ht="10.5" customHeight="1" x14ac:dyDescent="0.2">
      <c r="A47" s="1176"/>
      <c r="B47" s="1280"/>
      <c r="C47" s="1281">
        <v>81</v>
      </c>
      <c r="D47" s="1178" t="s">
        <v>553</v>
      </c>
      <c r="E47" s="1178"/>
      <c r="F47" s="1333">
        <v>620.04872541491852</v>
      </c>
      <c r="G47" s="1333">
        <v>897.84509947644074</v>
      </c>
      <c r="H47" s="1333">
        <v>555.7248409015574</v>
      </c>
      <c r="I47" s="1333">
        <v>594.73960784313726</v>
      </c>
      <c r="J47" s="1333">
        <v>579.30019809825626</v>
      </c>
      <c r="K47" s="1333">
        <v>688.51834267177878</v>
      </c>
      <c r="L47" s="1333">
        <v>670.86033604887905</v>
      </c>
      <c r="M47" s="1333">
        <v>711.62958646616539</v>
      </c>
      <c r="N47" s="1333">
        <v>578.88999134199059</v>
      </c>
      <c r="O47" s="1333">
        <v>674.76032615786153</v>
      </c>
      <c r="P47" s="1333">
        <v>767.72964139064095</v>
      </c>
      <c r="Q47" s="1333">
        <v>688.88362938596413</v>
      </c>
      <c r="R47" s="1333">
        <v>586.40040995664549</v>
      </c>
      <c r="S47" s="1333">
        <v>680.086394736844</v>
      </c>
      <c r="T47" s="1333">
        <v>899.29237446581124</v>
      </c>
      <c r="U47" s="1333">
        <v>583.25004161712195</v>
      </c>
      <c r="V47" s="1333">
        <v>560.2127828746186</v>
      </c>
      <c r="W47" s="1333">
        <v>577.08739448901201</v>
      </c>
      <c r="X47" s="241"/>
      <c r="Y47" s="1282"/>
      <c r="AU47" s="1273"/>
      <c r="AV47" s="1273"/>
      <c r="AW47" s="1273"/>
      <c r="AX47" s="1273"/>
      <c r="AY47" s="1273"/>
      <c r="AZ47" s="1273"/>
      <c r="BA47" s="1273"/>
      <c r="BB47" s="1273"/>
      <c r="BC47" s="1273"/>
      <c r="BD47" s="1273"/>
      <c r="BE47" s="1273"/>
      <c r="BF47" s="1273"/>
      <c r="BG47" s="1273"/>
      <c r="BH47" s="1273"/>
      <c r="BI47" s="1273"/>
      <c r="BJ47" s="1273"/>
      <c r="BK47" s="1273"/>
      <c r="BL47" s="1273"/>
      <c r="BM47" s="1273"/>
    </row>
    <row r="48" spans="1:65" s="1177" customFormat="1" ht="10.5" customHeight="1" x14ac:dyDescent="0.2">
      <c r="A48" s="1176"/>
      <c r="B48" s="1280"/>
      <c r="C48" s="1281">
        <v>82</v>
      </c>
      <c r="D48" s="1178" t="s">
        <v>554</v>
      </c>
      <c r="E48" s="1178"/>
      <c r="F48" s="1333">
        <v>682.35679092804844</v>
      </c>
      <c r="G48" s="1333">
        <v>767.33426229508211</v>
      </c>
      <c r="H48" s="1333">
        <v>658.31038204747756</v>
      </c>
      <c r="I48" s="1333">
        <v>633.93170542635653</v>
      </c>
      <c r="J48" s="1333">
        <v>566.90129032258085</v>
      </c>
      <c r="K48" s="1333">
        <v>614.77965034964984</v>
      </c>
      <c r="L48" s="1333">
        <v>698.51174657534295</v>
      </c>
      <c r="M48" s="1333">
        <v>701.41280991735528</v>
      </c>
      <c r="N48" s="1333">
        <v>706.60796407185626</v>
      </c>
      <c r="O48" s="1333">
        <v>663.11668275030183</v>
      </c>
      <c r="P48" s="1333">
        <v>724.24325306678736</v>
      </c>
      <c r="Q48" s="1333">
        <v>700.09666666666692</v>
      </c>
      <c r="R48" s="1333">
        <v>627.55560375526102</v>
      </c>
      <c r="S48" s="1333">
        <v>692.31593841642211</v>
      </c>
      <c r="T48" s="1333">
        <v>1078.1072586872606</v>
      </c>
      <c r="U48" s="1333">
        <v>639.89133574007235</v>
      </c>
      <c r="V48" s="1333">
        <v>623.82108910891122</v>
      </c>
      <c r="W48" s="1333">
        <v>657.27044205495758</v>
      </c>
      <c r="X48" s="241"/>
      <c r="Y48" s="1282"/>
      <c r="AU48" s="1273"/>
      <c r="AV48" s="1273"/>
      <c r="AW48" s="1273"/>
      <c r="AX48" s="1273"/>
      <c r="AY48" s="1273"/>
      <c r="AZ48" s="1273"/>
      <c r="BA48" s="1273"/>
      <c r="BB48" s="1273"/>
      <c r="BC48" s="1273"/>
      <c r="BD48" s="1273"/>
      <c r="BE48" s="1273"/>
      <c r="BF48" s="1273"/>
      <c r="BG48" s="1273"/>
      <c r="BH48" s="1273"/>
      <c r="BI48" s="1273"/>
      <c r="BJ48" s="1273"/>
      <c r="BK48" s="1273"/>
      <c r="BL48" s="1273"/>
      <c r="BM48" s="1273"/>
    </row>
    <row r="49" spans="1:65" s="1177" customFormat="1" ht="18.75" customHeight="1" x14ac:dyDescent="0.2">
      <c r="A49" s="1176"/>
      <c r="B49" s="1280"/>
      <c r="C49" s="1281">
        <v>83</v>
      </c>
      <c r="D49" s="1178" t="s">
        <v>555</v>
      </c>
      <c r="E49" s="1178"/>
      <c r="F49" s="1333">
        <v>675.4741576550955</v>
      </c>
      <c r="G49" s="1333">
        <v>662.84217690982211</v>
      </c>
      <c r="H49" s="1333">
        <v>649.16145774332733</v>
      </c>
      <c r="I49" s="1333">
        <v>607.02283783783821</v>
      </c>
      <c r="J49" s="1333">
        <v>644.31163125428384</v>
      </c>
      <c r="K49" s="1333">
        <v>648.62905427440194</v>
      </c>
      <c r="L49" s="1333">
        <v>696.60510390689956</v>
      </c>
      <c r="M49" s="1333">
        <v>674.69851111111257</v>
      </c>
      <c r="N49" s="1333">
        <v>653.01437464306082</v>
      </c>
      <c r="O49" s="1333">
        <v>706.84694738556573</v>
      </c>
      <c r="P49" s="1333">
        <v>679.87407185115023</v>
      </c>
      <c r="Q49" s="1333">
        <v>660.44189384801064</v>
      </c>
      <c r="R49" s="1333">
        <v>661.0404728132404</v>
      </c>
      <c r="S49" s="1333">
        <v>695.05139509417552</v>
      </c>
      <c r="T49" s="1333">
        <v>735.71312880143103</v>
      </c>
      <c r="U49" s="1333">
        <v>630.93764455264829</v>
      </c>
      <c r="V49" s="1333">
        <v>629.47933795227141</v>
      </c>
      <c r="W49" s="1333">
        <v>617.59144717075446</v>
      </c>
      <c r="X49" s="241"/>
      <c r="Y49" s="1282"/>
      <c r="AU49" s="1273"/>
      <c r="AV49" s="1273"/>
      <c r="AW49" s="1273"/>
      <c r="AX49" s="1273"/>
      <c r="AY49" s="1273"/>
      <c r="AZ49" s="1273"/>
      <c r="BA49" s="1273"/>
      <c r="BB49" s="1273"/>
      <c r="BC49" s="1273"/>
      <c r="BD49" s="1273"/>
      <c r="BE49" s="1273"/>
      <c r="BF49" s="1273"/>
      <c r="BG49" s="1273"/>
      <c r="BH49" s="1273"/>
      <c r="BI49" s="1273"/>
      <c r="BJ49" s="1273"/>
      <c r="BK49" s="1273"/>
      <c r="BL49" s="1273"/>
      <c r="BM49" s="1273"/>
    </row>
    <row r="50" spans="1:65" s="1177" customFormat="1" ht="18.75" customHeight="1" x14ac:dyDescent="0.2">
      <c r="A50" s="1176"/>
      <c r="B50" s="1280"/>
      <c r="C50" s="1276">
        <v>9</v>
      </c>
      <c r="D50" s="1179" t="s">
        <v>556</v>
      </c>
      <c r="E50" s="1179"/>
      <c r="F50" s="1270">
        <v>571.21779739255317</v>
      </c>
      <c r="G50" s="1270">
        <v>564.78640977443695</v>
      </c>
      <c r="H50" s="1270">
        <v>554.03832468365408</v>
      </c>
      <c r="I50" s="1270">
        <v>536.81167704280108</v>
      </c>
      <c r="J50" s="1270">
        <v>552.56707544851554</v>
      </c>
      <c r="K50" s="1270">
        <v>559.06052216378771</v>
      </c>
      <c r="L50" s="1270">
        <v>574.64627391742101</v>
      </c>
      <c r="M50" s="1270">
        <v>594.81314293412254</v>
      </c>
      <c r="N50" s="1270">
        <v>543.24498459168046</v>
      </c>
      <c r="O50" s="1270">
        <v>569.2473000843712</v>
      </c>
      <c r="P50" s="1270">
        <v>600.6780869991868</v>
      </c>
      <c r="Q50" s="1270">
        <v>571.22543429002928</v>
      </c>
      <c r="R50" s="1270">
        <v>570.65769654254416</v>
      </c>
      <c r="S50" s="1270">
        <v>572.49483782298</v>
      </c>
      <c r="T50" s="1270">
        <v>583.57029453156281</v>
      </c>
      <c r="U50" s="1270">
        <v>553.99210703845517</v>
      </c>
      <c r="V50" s="1270">
        <v>547.40051413108938</v>
      </c>
      <c r="W50" s="1270">
        <v>555.5353339065631</v>
      </c>
      <c r="X50" s="241"/>
      <c r="Y50" s="1282"/>
      <c r="AU50" s="1273"/>
      <c r="AV50" s="1273"/>
      <c r="AW50" s="1273"/>
      <c r="AX50" s="1273"/>
      <c r="AY50" s="1273"/>
      <c r="AZ50" s="1273"/>
      <c r="BA50" s="1273"/>
      <c r="BB50" s="1273"/>
      <c r="BC50" s="1273"/>
      <c r="BD50" s="1273"/>
      <c r="BE50" s="1273"/>
      <c r="BF50" s="1273"/>
      <c r="BG50" s="1273"/>
      <c r="BH50" s="1273"/>
      <c r="BI50" s="1273"/>
      <c r="BJ50" s="1273"/>
      <c r="BK50" s="1273"/>
      <c r="BL50" s="1273"/>
      <c r="BM50" s="1273"/>
    </row>
    <row r="51" spans="1:65" s="1177" customFormat="1" ht="10.5" customHeight="1" x14ac:dyDescent="0.2">
      <c r="A51" s="1176"/>
      <c r="B51" s="1280"/>
      <c r="C51" s="1281">
        <v>91</v>
      </c>
      <c r="D51" s="1178" t="s">
        <v>557</v>
      </c>
      <c r="E51" s="1178"/>
      <c r="F51" s="1333">
        <v>527.96418134376916</v>
      </c>
      <c r="G51" s="1333">
        <v>529.82946172248762</v>
      </c>
      <c r="H51" s="1333">
        <v>526.14517662741684</v>
      </c>
      <c r="I51" s="1333">
        <v>517.86703355704628</v>
      </c>
      <c r="J51" s="1333">
        <v>525.07813037249332</v>
      </c>
      <c r="K51" s="1333">
        <v>524.00195176252214</v>
      </c>
      <c r="L51" s="1333">
        <v>531.26921782178374</v>
      </c>
      <c r="M51" s="1333">
        <v>581.0796709443872</v>
      </c>
      <c r="N51" s="1333">
        <v>525.77452970297054</v>
      </c>
      <c r="O51" s="1333">
        <v>532.06225936367184</v>
      </c>
      <c r="P51" s="1333">
        <v>541.31081196818616</v>
      </c>
      <c r="Q51" s="1333">
        <v>530.61335031847159</v>
      </c>
      <c r="R51" s="1333">
        <v>526.76606010180046</v>
      </c>
      <c r="S51" s="1333">
        <v>534.38513091410277</v>
      </c>
      <c r="T51" s="1333">
        <v>540.24463007159852</v>
      </c>
      <c r="U51" s="1333">
        <v>543.53868253046869</v>
      </c>
      <c r="V51" s="1333">
        <v>530.34022522522491</v>
      </c>
      <c r="W51" s="1333">
        <v>522.73447560975751</v>
      </c>
      <c r="X51" s="241"/>
      <c r="Y51" s="1282"/>
      <c r="AU51" s="1273"/>
      <c r="AV51" s="1273"/>
      <c r="AW51" s="1273"/>
      <c r="AX51" s="1273"/>
      <c r="AY51" s="1273"/>
      <c r="AZ51" s="1273"/>
      <c r="BA51" s="1273"/>
      <c r="BB51" s="1273"/>
      <c r="BC51" s="1273"/>
      <c r="BD51" s="1273"/>
      <c r="BE51" s="1273"/>
      <c r="BF51" s="1273"/>
      <c r="BG51" s="1273"/>
      <c r="BH51" s="1273"/>
      <c r="BI51" s="1273"/>
      <c r="BJ51" s="1273"/>
      <c r="BK51" s="1273"/>
      <c r="BL51" s="1273"/>
      <c r="BM51" s="1273"/>
    </row>
    <row r="52" spans="1:65" s="1177" customFormat="1" ht="19.5" customHeight="1" x14ac:dyDescent="0.2">
      <c r="A52" s="1176"/>
      <c r="B52" s="1280"/>
      <c r="C52" s="1281">
        <v>92</v>
      </c>
      <c r="D52" s="1178" t="s">
        <v>558</v>
      </c>
      <c r="E52" s="1178"/>
      <c r="F52" s="1333">
        <v>576.99099502487456</v>
      </c>
      <c r="G52" s="1333">
        <v>558.07883491148561</v>
      </c>
      <c r="H52" s="1333">
        <v>543.8945858585854</v>
      </c>
      <c r="I52" s="1333">
        <v>525.11862359550548</v>
      </c>
      <c r="J52" s="1333">
        <v>543.69341040462405</v>
      </c>
      <c r="K52" s="1333">
        <v>538.36405797101452</v>
      </c>
      <c r="L52" s="1333">
        <v>600.37005079825826</v>
      </c>
      <c r="M52" s="1333">
        <v>562.49557096248009</v>
      </c>
      <c r="N52" s="1333">
        <v>570.00656716417905</v>
      </c>
      <c r="O52" s="1333">
        <v>555.22671302149172</v>
      </c>
      <c r="P52" s="1333">
        <v>566.66105904404901</v>
      </c>
      <c r="Q52" s="1333">
        <v>592.77054901960776</v>
      </c>
      <c r="R52" s="1333">
        <v>562.2335452322734</v>
      </c>
      <c r="S52" s="1333">
        <v>572.43557377049149</v>
      </c>
      <c r="T52" s="1333">
        <v>579.13957295373609</v>
      </c>
      <c r="U52" s="1333">
        <v>549.53543269230795</v>
      </c>
      <c r="V52" s="1333">
        <v>534.45526205450608</v>
      </c>
      <c r="W52" s="1333">
        <v>552.43343317972301</v>
      </c>
      <c r="X52" s="241"/>
      <c r="Y52" s="1282"/>
      <c r="AU52" s="1273"/>
      <c r="AV52" s="1273"/>
      <c r="AW52" s="1273"/>
      <c r="AX52" s="1273"/>
      <c r="AY52" s="1273"/>
      <c r="AZ52" s="1273"/>
      <c r="BA52" s="1273"/>
      <c r="BB52" s="1273"/>
      <c r="BC52" s="1273"/>
      <c r="BD52" s="1273"/>
      <c r="BE52" s="1273"/>
      <c r="BF52" s="1273"/>
      <c r="BG52" s="1273"/>
      <c r="BH52" s="1273"/>
      <c r="BI52" s="1273"/>
      <c r="BJ52" s="1273"/>
      <c r="BK52" s="1273"/>
      <c r="BL52" s="1273"/>
      <c r="BM52" s="1273"/>
    </row>
    <row r="53" spans="1:65" s="1177" customFormat="1" ht="19.5" customHeight="1" x14ac:dyDescent="0.2">
      <c r="A53" s="1176"/>
      <c r="B53" s="1280"/>
      <c r="C53" s="1281">
        <v>93</v>
      </c>
      <c r="D53" s="1178" t="s">
        <v>559</v>
      </c>
      <c r="E53" s="1178"/>
      <c r="F53" s="1333">
        <v>577.73332118119015</v>
      </c>
      <c r="G53" s="1333">
        <v>611.81052816901467</v>
      </c>
      <c r="H53" s="1333">
        <v>554.18300305343769</v>
      </c>
      <c r="I53" s="1333">
        <v>554.07810526315836</v>
      </c>
      <c r="J53" s="1333">
        <v>570.61156385751508</v>
      </c>
      <c r="K53" s="1333">
        <v>581.95564272211504</v>
      </c>
      <c r="L53" s="1333">
        <v>614.87694638694688</v>
      </c>
      <c r="M53" s="1333">
        <v>616.02244629244615</v>
      </c>
      <c r="N53" s="1333">
        <v>530.58843243243246</v>
      </c>
      <c r="O53" s="1333">
        <v>580.42294986679701</v>
      </c>
      <c r="P53" s="1333">
        <v>648.82625939650632</v>
      </c>
      <c r="Q53" s="1333">
        <v>583.61087719298166</v>
      </c>
      <c r="R53" s="1333">
        <v>583.03370318021405</v>
      </c>
      <c r="S53" s="1333">
        <v>586.45019565990754</v>
      </c>
      <c r="T53" s="1333">
        <v>612.43750223015149</v>
      </c>
      <c r="U53" s="1333">
        <v>563.35699020480774</v>
      </c>
      <c r="V53" s="1333">
        <v>551.42145929339495</v>
      </c>
      <c r="W53" s="1333">
        <v>568.35750315789653</v>
      </c>
      <c r="X53" s="241"/>
      <c r="Y53" s="1282"/>
      <c r="AU53" s="1273"/>
      <c r="AV53" s="1273"/>
      <c r="AW53" s="1273"/>
      <c r="AX53" s="1273"/>
      <c r="AY53" s="1273"/>
      <c r="AZ53" s="1273"/>
      <c r="BA53" s="1273"/>
      <c r="BB53" s="1273"/>
      <c r="BC53" s="1273"/>
      <c r="BD53" s="1273"/>
      <c r="BE53" s="1273"/>
      <c r="BF53" s="1273"/>
      <c r="BG53" s="1273"/>
      <c r="BH53" s="1273"/>
      <c r="BI53" s="1273"/>
      <c r="BJ53" s="1273"/>
      <c r="BK53" s="1273"/>
      <c r="BL53" s="1273"/>
      <c r="BM53" s="1273"/>
    </row>
    <row r="54" spans="1:65" s="1177" customFormat="1" ht="9.75" customHeight="1" x14ac:dyDescent="0.2">
      <c r="A54" s="1176"/>
      <c r="B54" s="1280"/>
      <c r="C54" s="1281">
        <v>94</v>
      </c>
      <c r="D54" s="1178" t="s">
        <v>560</v>
      </c>
      <c r="E54" s="1178"/>
      <c r="F54" s="1333">
        <v>537.61793142857175</v>
      </c>
      <c r="G54" s="1333">
        <v>529.21686868686891</v>
      </c>
      <c r="H54" s="1333">
        <v>529.68441903019198</v>
      </c>
      <c r="I54" s="1333">
        <v>521.6039150943393</v>
      </c>
      <c r="J54" s="1333">
        <v>527.11861111111102</v>
      </c>
      <c r="K54" s="1333">
        <v>533.25982432432443</v>
      </c>
      <c r="L54" s="1333">
        <v>527.15592592592543</v>
      </c>
      <c r="M54" s="1333">
        <v>573.20945165945</v>
      </c>
      <c r="N54" s="1333">
        <v>518.56217993079576</v>
      </c>
      <c r="O54" s="1333">
        <v>540.23929097605901</v>
      </c>
      <c r="P54" s="1333">
        <v>548.45735353535463</v>
      </c>
      <c r="Q54" s="1333">
        <v>535.31934343434341</v>
      </c>
      <c r="R54" s="1333">
        <v>532.11235533312242</v>
      </c>
      <c r="S54" s="1333">
        <v>545.19855337078582</v>
      </c>
      <c r="T54" s="1333">
        <v>532.68304698972145</v>
      </c>
      <c r="U54" s="1333">
        <v>525.4509295774651</v>
      </c>
      <c r="V54" s="1333">
        <v>521.21083333333343</v>
      </c>
      <c r="W54" s="1333">
        <v>527.44298947368486</v>
      </c>
      <c r="X54" s="241"/>
      <c r="Y54" s="1282"/>
      <c r="AU54" s="1273"/>
      <c r="AV54" s="1273"/>
      <c r="AW54" s="1273"/>
      <c r="AX54" s="1273"/>
      <c r="AY54" s="1273"/>
      <c r="AZ54" s="1273"/>
      <c r="BA54" s="1273"/>
      <c r="BB54" s="1273"/>
      <c r="BC54" s="1273"/>
      <c r="BD54" s="1273"/>
      <c r="BE54" s="1273"/>
      <c r="BF54" s="1273"/>
      <c r="BG54" s="1273"/>
      <c r="BH54" s="1273"/>
      <c r="BI54" s="1273"/>
      <c r="BJ54" s="1273"/>
      <c r="BK54" s="1273"/>
      <c r="BL54" s="1273"/>
      <c r="BM54" s="1273"/>
    </row>
    <row r="55" spans="1:65" s="1177" customFormat="1" ht="19.5" customHeight="1" x14ac:dyDescent="0.2">
      <c r="A55" s="1176"/>
      <c r="B55" s="1280"/>
      <c r="C55" s="1281">
        <v>95</v>
      </c>
      <c r="D55" s="1178" t="s">
        <v>561</v>
      </c>
      <c r="E55" s="1178"/>
      <c r="F55" s="1333">
        <v>743.73774468085094</v>
      </c>
      <c r="G55" s="1333">
        <v>558.33000000000004</v>
      </c>
      <c r="H55" s="1333">
        <v>675.28829652996831</v>
      </c>
      <c r="I55" s="1333">
        <v>608.62861111111101</v>
      </c>
      <c r="J55" s="1333">
        <v>645.99499999999989</v>
      </c>
      <c r="K55" s="1333">
        <v>745.64283783783787</v>
      </c>
      <c r="L55" s="1333">
        <v>616.06959999999992</v>
      </c>
      <c r="M55" s="1333">
        <v>682.70476190476188</v>
      </c>
      <c r="N55" s="1333">
        <v>667.08849999999995</v>
      </c>
      <c r="O55" s="1333">
        <v>752.50798387096745</v>
      </c>
      <c r="P55" s="1333">
        <v>842.23692771084325</v>
      </c>
      <c r="Q55" s="1333">
        <v>883.33333333333337</v>
      </c>
      <c r="R55" s="1333">
        <v>733.43494791666637</v>
      </c>
      <c r="S55" s="1333">
        <v>721.95950819672123</v>
      </c>
      <c r="T55" s="1333">
        <v>743.81492063492033</v>
      </c>
      <c r="U55" s="1333">
        <v>600.11012195121998</v>
      </c>
      <c r="V55" s="1333">
        <v>589.92257142857147</v>
      </c>
      <c r="W55" s="1333">
        <v>602.9983516483519</v>
      </c>
      <c r="X55" s="241"/>
      <c r="Y55" s="1282"/>
      <c r="AU55" s="1273"/>
      <c r="AV55" s="1273"/>
      <c r="AW55" s="1273"/>
      <c r="AX55" s="1273"/>
      <c r="AY55" s="1273"/>
      <c r="AZ55" s="1273"/>
      <c r="BA55" s="1273"/>
      <c r="BB55" s="1273"/>
      <c r="BC55" s="1273"/>
      <c r="BD55" s="1273"/>
      <c r="BE55" s="1273"/>
      <c r="BF55" s="1273"/>
      <c r="BG55" s="1273"/>
      <c r="BH55" s="1273"/>
      <c r="BI55" s="1273"/>
      <c r="BJ55" s="1273"/>
      <c r="BK55" s="1273"/>
      <c r="BL55" s="1273"/>
      <c r="BM55" s="1273"/>
    </row>
    <row r="56" spans="1:65" s="1177" customFormat="1" ht="9.75" customHeight="1" x14ac:dyDescent="0.2">
      <c r="A56" s="1176"/>
      <c r="B56" s="1280"/>
      <c r="C56" s="1281">
        <v>96</v>
      </c>
      <c r="D56" s="1178" t="s">
        <v>562</v>
      </c>
      <c r="E56" s="1178"/>
      <c r="F56" s="1333">
        <v>591.54540632754288</v>
      </c>
      <c r="G56" s="1333">
        <v>609.65745038167961</v>
      </c>
      <c r="H56" s="1333">
        <v>582.1335177677089</v>
      </c>
      <c r="I56" s="1333">
        <v>551.17302949061548</v>
      </c>
      <c r="J56" s="1333">
        <v>587.1116370558384</v>
      </c>
      <c r="K56" s="1333">
        <v>589.82093990755095</v>
      </c>
      <c r="L56" s="1333">
        <v>583.29586649550663</v>
      </c>
      <c r="M56" s="1333">
        <v>639.79985294117728</v>
      </c>
      <c r="N56" s="1333">
        <v>571.63655487804851</v>
      </c>
      <c r="O56" s="1333">
        <v>601.4064313534584</v>
      </c>
      <c r="P56" s="1333">
        <v>690.71583772590554</v>
      </c>
      <c r="Q56" s="1333">
        <v>604.61853413654592</v>
      </c>
      <c r="R56" s="1333">
        <v>614.04733676769945</v>
      </c>
      <c r="S56" s="1333">
        <v>600.53061108234022</v>
      </c>
      <c r="T56" s="1333">
        <v>633.59105788423142</v>
      </c>
      <c r="U56" s="1333">
        <v>569.44390167364088</v>
      </c>
      <c r="V56" s="1333">
        <v>571.87185185185297</v>
      </c>
      <c r="W56" s="1333">
        <v>578.46400261608915</v>
      </c>
      <c r="X56" s="241"/>
      <c r="Y56" s="1282"/>
      <c r="AU56" s="1273"/>
      <c r="AV56" s="1273"/>
      <c r="AW56" s="1273"/>
      <c r="AX56" s="1273"/>
      <c r="AY56" s="1273"/>
      <c r="AZ56" s="1273"/>
      <c r="BA56" s="1273"/>
      <c r="BB56" s="1273"/>
      <c r="BC56" s="1273"/>
      <c r="BD56" s="1273"/>
      <c r="BE56" s="1273"/>
      <c r="BF56" s="1273"/>
      <c r="BG56" s="1273"/>
      <c r="BH56" s="1273"/>
      <c r="BI56" s="1273"/>
      <c r="BJ56" s="1273"/>
      <c r="BK56" s="1273"/>
      <c r="BL56" s="1273"/>
      <c r="BM56" s="1273"/>
    </row>
    <row r="57" spans="1:65" s="1177" customFormat="1" ht="10.5" customHeight="1" x14ac:dyDescent="0.2">
      <c r="A57" s="1176"/>
      <c r="B57" s="1280"/>
      <c r="C57" s="1283" t="s">
        <v>563</v>
      </c>
      <c r="D57" s="1179"/>
      <c r="E57" s="1179"/>
      <c r="F57" s="1270">
        <v>1197.8475510204084</v>
      </c>
      <c r="G57" s="1270">
        <v>1448.8500000000001</v>
      </c>
      <c r="H57" s="1270">
        <v>1335.1954285714282</v>
      </c>
      <c r="I57" s="1270">
        <v>505</v>
      </c>
      <c r="J57" s="1270">
        <v>1704.3881818181817</v>
      </c>
      <c r="K57" s="1270">
        <v>1402.2411538461538</v>
      </c>
      <c r="L57" s="1270">
        <v>1269.3990000000001</v>
      </c>
      <c r="M57" s="1270">
        <v>1514.444578313253</v>
      </c>
      <c r="N57" s="1270">
        <v>632.97666666666669</v>
      </c>
      <c r="O57" s="1270">
        <v>1014.4661904761904</v>
      </c>
      <c r="P57" s="1270">
        <v>1812.5853417721517</v>
      </c>
      <c r="Q57" s="1270">
        <v>1685.9659999999999</v>
      </c>
      <c r="R57" s="1270">
        <v>1654.7791791044785</v>
      </c>
      <c r="S57" s="1270">
        <v>1291.2191111111104</v>
      </c>
      <c r="T57" s="1270">
        <v>1638.5721875000004</v>
      </c>
      <c r="U57" s="1270">
        <v>1531.5487499999999</v>
      </c>
      <c r="V57" s="1270">
        <v>1403.7979999999998</v>
      </c>
      <c r="W57" s="1270">
        <v>1325.6413636363634</v>
      </c>
      <c r="X57" s="241"/>
      <c r="Y57" s="1282"/>
      <c r="AU57" s="1273"/>
      <c r="AV57" s="1273"/>
      <c r="AW57" s="1273"/>
      <c r="AX57" s="1273"/>
      <c r="AY57" s="1273"/>
      <c r="AZ57" s="1273"/>
      <c r="BA57" s="1273"/>
      <c r="BB57" s="1273"/>
      <c r="BC57" s="1273"/>
      <c r="BD57" s="1273"/>
      <c r="BE57" s="1273"/>
      <c r="BF57" s="1273"/>
      <c r="BG57" s="1273"/>
      <c r="BH57" s="1273"/>
      <c r="BI57" s="1273"/>
      <c r="BJ57" s="1273"/>
      <c r="BK57" s="1273"/>
      <c r="BL57" s="1273"/>
      <c r="BM57" s="1273"/>
    </row>
    <row r="58" spans="1:65" s="1177" customFormat="1" ht="11.25" customHeight="1" x14ac:dyDescent="0.2">
      <c r="A58" s="1176"/>
      <c r="B58" s="1280"/>
      <c r="C58" s="1284"/>
      <c r="D58" s="1281" t="s">
        <v>564</v>
      </c>
      <c r="E58" s="1281"/>
      <c r="F58" s="1333">
        <v>1197.8475510204084</v>
      </c>
      <c r="G58" s="1333">
        <v>1448.8500000000001</v>
      </c>
      <c r="H58" s="1333">
        <v>1335.1954285714282</v>
      </c>
      <c r="I58" s="1333">
        <v>505</v>
      </c>
      <c r="J58" s="1333">
        <v>1704.3881818181817</v>
      </c>
      <c r="K58" s="1333">
        <v>1402.2411538461538</v>
      </c>
      <c r="L58" s="1333">
        <v>1269.3990000000001</v>
      </c>
      <c r="M58" s="1333">
        <v>1514.444578313253</v>
      </c>
      <c r="N58" s="1333">
        <v>632.97666666666669</v>
      </c>
      <c r="O58" s="1333">
        <v>1014.4661904761904</v>
      </c>
      <c r="P58" s="1333">
        <v>1812.5853417721517</v>
      </c>
      <c r="Q58" s="1333">
        <v>1685.9659999999999</v>
      </c>
      <c r="R58" s="1333">
        <v>1654.7791791044785</v>
      </c>
      <c r="S58" s="1333">
        <v>1291.2191111111104</v>
      </c>
      <c r="T58" s="1333">
        <v>1638.5721875000004</v>
      </c>
      <c r="U58" s="1333">
        <v>1531.5487499999999</v>
      </c>
      <c r="V58" s="1333">
        <v>1403.7979999999998</v>
      </c>
      <c r="W58" s="1333">
        <v>1325.6413636363634</v>
      </c>
      <c r="X58" s="241"/>
      <c r="Y58" s="1282"/>
      <c r="AU58" s="1273"/>
      <c r="AV58" s="1273"/>
      <c r="AW58" s="1273"/>
      <c r="AX58" s="1273"/>
      <c r="AY58" s="1273"/>
      <c r="AZ58" s="1273"/>
      <c r="BA58" s="1273"/>
      <c r="BB58" s="1273"/>
      <c r="BC58" s="1273"/>
      <c r="BD58" s="1273"/>
      <c r="BE58" s="1273"/>
      <c r="BF58" s="1273"/>
      <c r="BG58" s="1273"/>
      <c r="BH58" s="1273"/>
      <c r="BI58" s="1273"/>
      <c r="BJ58" s="1273"/>
      <c r="BK58" s="1273"/>
      <c r="BL58" s="1273"/>
      <c r="BM58" s="1273"/>
    </row>
    <row r="59" spans="1:65" s="1288" customFormat="1" ht="15" customHeight="1" x14ac:dyDescent="0.2">
      <c r="A59" s="431"/>
      <c r="B59" s="1285"/>
      <c r="C59" s="1180" t="s">
        <v>565</v>
      </c>
      <c r="D59" s="1286"/>
      <c r="E59" s="1286"/>
      <c r="F59" s="1270"/>
      <c r="G59" s="1270"/>
      <c r="H59" s="1270"/>
      <c r="I59" s="1270"/>
      <c r="J59" s="1270"/>
      <c r="K59" s="1270"/>
      <c r="L59" s="1287" t="s">
        <v>566</v>
      </c>
      <c r="N59" s="1270"/>
      <c r="O59" s="1270"/>
      <c r="P59" s="1270"/>
      <c r="Q59" s="1270"/>
      <c r="R59" s="1270"/>
      <c r="S59" s="1270"/>
      <c r="T59" s="1270"/>
      <c r="U59" s="1270"/>
      <c r="V59" s="1270"/>
      <c r="W59" s="1270"/>
      <c r="X59" s="1175"/>
      <c r="Y59" s="1289"/>
    </row>
    <row r="60" spans="1:65" ht="13.5" customHeight="1" x14ac:dyDescent="0.2">
      <c r="A60" s="177"/>
      <c r="B60" s="179"/>
      <c r="D60" s="1290"/>
      <c r="E60" s="1290"/>
      <c r="F60" s="1290"/>
      <c r="G60" s="1290"/>
      <c r="H60" s="1290"/>
      <c r="I60" s="1290"/>
      <c r="J60" s="1290"/>
      <c r="K60" s="1290"/>
      <c r="L60" s="1291"/>
      <c r="M60" s="1290"/>
      <c r="N60" s="1290"/>
      <c r="O60" s="1290"/>
      <c r="P60" s="1290"/>
      <c r="R60" s="1292"/>
      <c r="S60" s="1471">
        <v>42401</v>
      </c>
      <c r="T60" s="1471"/>
      <c r="U60" s="1471"/>
      <c r="V60" s="1471"/>
      <c r="W60" s="1471"/>
      <c r="X60" s="411">
        <v>13</v>
      </c>
      <c r="Y60" s="1290"/>
    </row>
    <row r="63" spans="1:65" x14ac:dyDescent="0.2">
      <c r="J63" s="1293"/>
    </row>
  </sheetData>
  <mergeCells count="3">
    <mergeCell ref="V3:W3"/>
    <mergeCell ref="C6:D6"/>
    <mergeCell ref="S60:W60"/>
  </mergeCells>
  <hyperlinks>
    <hyperlink ref="L59" r:id="rId1"/>
  </hyperlinks>
  <printOptions horizontalCentered="1"/>
  <pageMargins left="0.15748031496062992" right="0.15748031496062992" top="0.19685039370078741" bottom="0.19685039370078741" header="0" footer="0"/>
  <pageSetup paperSize="9" scale="91"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R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2"/>
      <c r="C1" s="242"/>
      <c r="D1" s="242"/>
      <c r="E1" s="231"/>
      <c r="F1" s="231"/>
      <c r="G1" s="231"/>
      <c r="H1" s="231"/>
      <c r="I1" s="231"/>
      <c r="J1" s="231"/>
      <c r="K1" s="231"/>
      <c r="L1" s="1472" t="s">
        <v>328</v>
      </c>
      <c r="M1" s="1472"/>
      <c r="N1" s="1472"/>
      <c r="O1" s="1472"/>
      <c r="P1" s="135"/>
    </row>
    <row r="2" spans="1:16" ht="6" customHeight="1" x14ac:dyDescent="0.2">
      <c r="A2" s="135"/>
      <c r="B2" s="243"/>
      <c r="C2" s="408"/>
      <c r="D2" s="408"/>
      <c r="E2" s="230"/>
      <c r="F2" s="230"/>
      <c r="G2" s="230"/>
      <c r="H2" s="230"/>
      <c r="I2" s="230"/>
      <c r="J2" s="230"/>
      <c r="K2" s="230"/>
      <c r="L2" s="230"/>
      <c r="M2" s="230"/>
      <c r="N2" s="137"/>
      <c r="O2" s="137"/>
      <c r="P2" s="135"/>
    </row>
    <row r="3" spans="1:16" ht="13.5" customHeight="1" thickBot="1" x14ac:dyDescent="0.25">
      <c r="A3" s="135"/>
      <c r="B3" s="244"/>
      <c r="C3" s="138"/>
      <c r="D3" s="138"/>
      <c r="E3" s="138"/>
      <c r="F3" s="137"/>
      <c r="G3" s="137"/>
      <c r="H3" s="137"/>
      <c r="I3" s="137"/>
      <c r="J3" s="137"/>
      <c r="K3" s="137"/>
      <c r="L3" s="583"/>
      <c r="M3" s="583"/>
      <c r="N3" s="583" t="s">
        <v>70</v>
      </c>
      <c r="O3" s="583"/>
      <c r="P3" s="583"/>
    </row>
    <row r="4" spans="1:16" ht="15" customHeight="1" thickBot="1" x14ac:dyDescent="0.25">
      <c r="A4" s="135"/>
      <c r="B4" s="244"/>
      <c r="C4" s="259" t="s">
        <v>304</v>
      </c>
      <c r="D4" s="263"/>
      <c r="E4" s="263"/>
      <c r="F4" s="263"/>
      <c r="G4" s="263"/>
      <c r="H4" s="263"/>
      <c r="I4" s="263"/>
      <c r="J4" s="263"/>
      <c r="K4" s="263"/>
      <c r="L4" s="263"/>
      <c r="M4" s="263"/>
      <c r="N4" s="264"/>
      <c r="O4" s="583"/>
      <c r="P4" s="583"/>
    </row>
    <row r="5" spans="1:16" ht="7.5" customHeight="1" x14ac:dyDescent="0.2">
      <c r="A5" s="135"/>
      <c r="B5" s="244"/>
      <c r="C5" s="1473" t="s">
        <v>85</v>
      </c>
      <c r="D5" s="1473"/>
      <c r="E5" s="137"/>
      <c r="F5" s="11"/>
      <c r="G5" s="137"/>
      <c r="H5" s="137"/>
      <c r="I5" s="137"/>
      <c r="J5" s="137"/>
      <c r="K5" s="137"/>
      <c r="L5" s="583"/>
      <c r="M5" s="583"/>
      <c r="N5" s="583"/>
      <c r="O5" s="583"/>
      <c r="P5" s="583"/>
    </row>
    <row r="6" spans="1:16" ht="13.5" customHeight="1" x14ac:dyDescent="0.2">
      <c r="A6" s="135"/>
      <c r="B6" s="244"/>
      <c r="C6" s="1474"/>
      <c r="D6" s="1474"/>
      <c r="E6" s="81">
        <v>1999</v>
      </c>
      <c r="F6" s="81"/>
      <c r="G6" s="137"/>
      <c r="H6" s="82">
        <v>2010</v>
      </c>
      <c r="I6" s="82">
        <v>2011</v>
      </c>
      <c r="J6" s="82">
        <v>2012</v>
      </c>
      <c r="K6" s="82">
        <v>2013</v>
      </c>
      <c r="L6" s="82">
        <v>2014</v>
      </c>
      <c r="M6" s="82">
        <v>2015</v>
      </c>
      <c r="N6" s="82">
        <v>2016</v>
      </c>
      <c r="O6" s="583"/>
      <c r="P6" s="583"/>
    </row>
    <row r="7" spans="1:16" ht="2.25" customHeight="1" x14ac:dyDescent="0.2">
      <c r="A7" s="135"/>
      <c r="B7" s="244"/>
      <c r="C7" s="83"/>
      <c r="D7" s="83"/>
      <c r="E7" s="11"/>
      <c r="F7" s="11"/>
      <c r="G7" s="137"/>
      <c r="H7" s="11"/>
      <c r="I7" s="11"/>
      <c r="J7" s="11"/>
      <c r="K7" s="11"/>
      <c r="L7" s="11"/>
      <c r="M7" s="11"/>
      <c r="N7" s="11"/>
      <c r="O7" s="583"/>
      <c r="P7" s="583"/>
    </row>
    <row r="8" spans="1:16" ht="18.75" customHeight="1" x14ac:dyDescent="0.2">
      <c r="A8" s="135"/>
      <c r="B8" s="244"/>
      <c r="C8" s="1475" t="s">
        <v>303</v>
      </c>
      <c r="D8" s="1475"/>
      <c r="E8" s="1475"/>
      <c r="F8" s="1475"/>
      <c r="G8" s="229"/>
      <c r="H8" s="1190">
        <v>475</v>
      </c>
      <c r="I8" s="1190">
        <v>485</v>
      </c>
      <c r="J8" s="1190">
        <v>485</v>
      </c>
      <c r="K8" s="1190">
        <v>485</v>
      </c>
      <c r="L8" s="1190">
        <v>505</v>
      </c>
      <c r="M8" s="1478">
        <v>505</v>
      </c>
      <c r="N8" s="1478">
        <v>530</v>
      </c>
      <c r="O8" s="204"/>
      <c r="P8" s="204"/>
    </row>
    <row r="9" spans="1:16" ht="4.5" customHeight="1" x14ac:dyDescent="0.2">
      <c r="A9" s="135"/>
      <c r="B9" s="244"/>
      <c r="C9" s="1475"/>
      <c r="D9" s="1475"/>
      <c r="E9" s="1475"/>
      <c r="F9" s="1475"/>
      <c r="G9" s="229"/>
      <c r="H9" s="1190"/>
      <c r="I9" s="1190"/>
      <c r="J9" s="1190"/>
      <c r="K9" s="1190"/>
      <c r="L9" s="1190"/>
      <c r="M9" s="1478"/>
      <c r="N9" s="1478"/>
      <c r="O9" s="204"/>
      <c r="P9" s="204"/>
    </row>
    <row r="10" spans="1:16" s="141" customFormat="1" ht="10.5" customHeight="1" x14ac:dyDescent="0.2">
      <c r="A10" s="139"/>
      <c r="B10" s="245"/>
      <c r="C10" s="1475"/>
      <c r="D10" s="1475"/>
      <c r="E10" s="1475"/>
      <c r="F10" s="1475"/>
      <c r="G10" s="262"/>
      <c r="H10" s="1190"/>
      <c r="I10" s="1190"/>
      <c r="J10" s="1190"/>
      <c r="K10" s="1190"/>
      <c r="L10" s="1190"/>
      <c r="M10" s="1478"/>
      <c r="N10" s="1478"/>
      <c r="O10" s="204"/>
      <c r="P10" s="204"/>
    </row>
    <row r="11" spans="1:16" ht="31.5" customHeight="1" x14ac:dyDescent="0.2">
      <c r="A11" s="135"/>
      <c r="B11" s="246"/>
      <c r="C11" s="203" t="s">
        <v>290</v>
      </c>
      <c r="D11" s="203"/>
      <c r="E11" s="200"/>
      <c r="F11" s="200"/>
      <c r="G11" s="202"/>
      <c r="H11" s="201" t="s">
        <v>493</v>
      </c>
      <c r="I11" s="201" t="s">
        <v>289</v>
      </c>
      <c r="J11" s="577" t="s">
        <v>345</v>
      </c>
      <c r="K11" s="577" t="s">
        <v>345</v>
      </c>
      <c r="L11" s="201" t="s">
        <v>416</v>
      </c>
      <c r="M11" s="577" t="s">
        <v>345</v>
      </c>
      <c r="N11" s="201" t="s">
        <v>494</v>
      </c>
      <c r="O11" s="201"/>
      <c r="P11" s="201"/>
    </row>
    <row r="12" spans="1:16" s="141" customFormat="1" ht="18" customHeight="1" x14ac:dyDescent="0.2">
      <c r="A12" s="139"/>
      <c r="B12" s="245"/>
      <c r="C12" s="142" t="s">
        <v>288</v>
      </c>
      <c r="D12" s="142"/>
      <c r="E12" s="200"/>
      <c r="F12" s="200"/>
      <c r="G12" s="140"/>
      <c r="H12" s="200" t="s">
        <v>287</v>
      </c>
      <c r="I12" s="200" t="s">
        <v>286</v>
      </c>
      <c r="J12" s="577" t="s">
        <v>345</v>
      </c>
      <c r="K12" s="577" t="s">
        <v>345</v>
      </c>
      <c r="L12" s="577" t="s">
        <v>417</v>
      </c>
      <c r="M12" s="577" t="s">
        <v>345</v>
      </c>
      <c r="N12" s="577" t="s">
        <v>492</v>
      </c>
      <c r="O12" s="200"/>
      <c r="P12" s="200"/>
    </row>
    <row r="13" spans="1:16" ht="27.75" customHeight="1" thickBot="1" x14ac:dyDescent="0.25">
      <c r="A13" s="135"/>
      <c r="B13" s="244"/>
      <c r="C13" s="585" t="s">
        <v>346</v>
      </c>
      <c r="D13" s="584"/>
      <c r="E13" s="137"/>
      <c r="F13" s="137"/>
      <c r="G13" s="137"/>
      <c r="H13" s="137"/>
      <c r="I13" s="137"/>
      <c r="J13" s="137"/>
      <c r="K13" s="137"/>
      <c r="L13" s="137"/>
      <c r="M13" s="137"/>
      <c r="N13" s="583"/>
      <c r="O13" s="137"/>
      <c r="P13" s="135"/>
    </row>
    <row r="14" spans="1:16" s="141" customFormat="1" ht="13.5" customHeight="1" thickBot="1" x14ac:dyDescent="0.25">
      <c r="A14" s="139"/>
      <c r="B14" s="245"/>
      <c r="C14" s="259" t="s">
        <v>285</v>
      </c>
      <c r="D14" s="260"/>
      <c r="E14" s="260"/>
      <c r="F14" s="260"/>
      <c r="G14" s="260"/>
      <c r="H14" s="260"/>
      <c r="I14" s="260"/>
      <c r="J14" s="260"/>
      <c r="K14" s="260"/>
      <c r="L14" s="260"/>
      <c r="M14" s="260"/>
      <c r="N14" s="261"/>
      <c r="O14" s="137"/>
      <c r="P14" s="135"/>
    </row>
    <row r="15" spans="1:16" ht="7.5" customHeight="1" x14ac:dyDescent="0.2">
      <c r="A15" s="135"/>
      <c r="B15" s="244"/>
      <c r="C15" s="1476" t="s">
        <v>282</v>
      </c>
      <c r="D15" s="1476"/>
      <c r="E15" s="143"/>
      <c r="F15" s="143"/>
      <c r="G15" s="84"/>
      <c r="H15" s="144"/>
      <c r="I15" s="144"/>
      <c r="J15" s="144"/>
      <c r="K15" s="144"/>
      <c r="L15" s="144"/>
      <c r="M15" s="144"/>
      <c r="N15" s="144"/>
      <c r="O15" s="137"/>
      <c r="P15" s="135"/>
    </row>
    <row r="16" spans="1:16" ht="13.5" customHeight="1" x14ac:dyDescent="0.2">
      <c r="A16" s="135"/>
      <c r="B16" s="244"/>
      <c r="C16" s="1477"/>
      <c r="D16" s="1477"/>
      <c r="E16" s="143"/>
      <c r="F16" s="143"/>
      <c r="G16" s="84"/>
      <c r="H16" s="1479">
        <v>2012</v>
      </c>
      <c r="I16" s="1479"/>
      <c r="J16" s="1479">
        <v>2013</v>
      </c>
      <c r="K16" s="1479"/>
      <c r="L16" s="1479">
        <v>2014</v>
      </c>
      <c r="M16" s="1479"/>
      <c r="N16" s="1191">
        <v>2015</v>
      </c>
      <c r="O16" s="137"/>
      <c r="P16" s="135"/>
    </row>
    <row r="17" spans="1:18" ht="12.75" customHeight="1" x14ac:dyDescent="0.2">
      <c r="A17" s="135"/>
      <c r="B17" s="244"/>
      <c r="C17" s="143"/>
      <c r="D17" s="143"/>
      <c r="E17" s="143"/>
      <c r="F17" s="143"/>
      <c r="G17" s="84"/>
      <c r="H17" s="736" t="s">
        <v>87</v>
      </c>
      <c r="I17" s="490" t="s">
        <v>86</v>
      </c>
      <c r="J17" s="736" t="s">
        <v>87</v>
      </c>
      <c r="K17" s="490" t="s">
        <v>86</v>
      </c>
      <c r="L17" s="999" t="s">
        <v>87</v>
      </c>
      <c r="M17" s="737" t="s">
        <v>86</v>
      </c>
      <c r="N17" s="737" t="s">
        <v>87</v>
      </c>
      <c r="O17" s="137"/>
      <c r="P17" s="135"/>
    </row>
    <row r="18" spans="1:18" ht="4.5" customHeight="1" x14ac:dyDescent="0.2">
      <c r="A18" s="135"/>
      <c r="B18" s="244"/>
      <c r="C18" s="143"/>
      <c r="D18" s="143"/>
      <c r="E18" s="143"/>
      <c r="F18" s="143"/>
      <c r="G18" s="84"/>
      <c r="H18" s="412"/>
      <c r="I18" s="412"/>
      <c r="J18" s="412"/>
      <c r="K18" s="412"/>
      <c r="L18" s="1022"/>
      <c r="M18" s="412"/>
      <c r="N18" s="412"/>
      <c r="O18" s="144"/>
      <c r="P18" s="135"/>
    </row>
    <row r="19" spans="1:18" ht="15" customHeight="1" x14ac:dyDescent="0.2">
      <c r="A19" s="135"/>
      <c r="B19" s="244"/>
      <c r="C19" s="223" t="s">
        <v>302</v>
      </c>
      <c r="D19" s="256"/>
      <c r="E19" s="251"/>
      <c r="F19" s="251"/>
      <c r="G19" s="258"/>
      <c r="H19" s="579">
        <v>950.38</v>
      </c>
      <c r="I19" s="579">
        <v>962.38</v>
      </c>
      <c r="J19" s="579">
        <v>962.96</v>
      </c>
      <c r="K19" s="579">
        <v>958.81</v>
      </c>
      <c r="L19" s="1026">
        <v>945.78</v>
      </c>
      <c r="M19" s="579">
        <v>946.97</v>
      </c>
      <c r="N19" s="579">
        <v>950.9</v>
      </c>
      <c r="O19" s="144"/>
      <c r="P19" s="135"/>
    </row>
    <row r="20" spans="1:18" ht="13.5" customHeight="1" x14ac:dyDescent="0.2">
      <c r="A20" s="135"/>
      <c r="B20" s="244"/>
      <c r="C20" s="588" t="s">
        <v>72</v>
      </c>
      <c r="D20" s="145"/>
      <c r="E20" s="143"/>
      <c r="F20" s="143"/>
      <c r="G20" s="84"/>
      <c r="H20" s="580">
        <v>1033.26</v>
      </c>
      <c r="I20" s="580">
        <v>1043.17</v>
      </c>
      <c r="J20" s="580">
        <v>1043.8499999999999</v>
      </c>
      <c r="K20" s="580">
        <v>1037.9100000000001</v>
      </c>
      <c r="L20" s="1027">
        <v>1032.19</v>
      </c>
      <c r="M20" s="580">
        <v>1033.18</v>
      </c>
      <c r="N20" s="580">
        <v>1035.1600000000001</v>
      </c>
      <c r="O20" s="144"/>
      <c r="P20" s="135"/>
    </row>
    <row r="21" spans="1:18" ht="13.5" customHeight="1" x14ac:dyDescent="0.2">
      <c r="A21" s="135"/>
      <c r="B21" s="244"/>
      <c r="C21" s="588" t="s">
        <v>71</v>
      </c>
      <c r="D21" s="145"/>
      <c r="E21" s="143"/>
      <c r="F21" s="143"/>
      <c r="G21" s="84"/>
      <c r="H21" s="580">
        <v>839.63</v>
      </c>
      <c r="I21" s="580">
        <v>856.25</v>
      </c>
      <c r="J21" s="580">
        <v>857.33</v>
      </c>
      <c r="K21" s="580">
        <v>853.8</v>
      </c>
      <c r="L21" s="1027">
        <v>840.78</v>
      </c>
      <c r="M21" s="580">
        <v>842.98</v>
      </c>
      <c r="N21" s="580">
        <v>849.53</v>
      </c>
      <c r="O21" s="144"/>
      <c r="P21" s="135"/>
    </row>
    <row r="22" spans="1:18" ht="6.75" customHeight="1" x14ac:dyDescent="0.2">
      <c r="A22" s="135"/>
      <c r="B22" s="244"/>
      <c r="C22" s="176"/>
      <c r="D22" s="145"/>
      <c r="E22" s="143"/>
      <c r="F22" s="143"/>
      <c r="G22" s="84"/>
      <c r="H22" s="589"/>
      <c r="I22" s="589"/>
      <c r="J22" s="589"/>
      <c r="K22" s="589"/>
      <c r="L22" s="1028"/>
      <c r="M22" s="589"/>
      <c r="N22" s="589"/>
      <c r="O22" s="144"/>
      <c r="P22" s="135"/>
    </row>
    <row r="23" spans="1:18" ht="15" customHeight="1" x14ac:dyDescent="0.2">
      <c r="A23" s="135"/>
      <c r="B23" s="244"/>
      <c r="C23" s="223" t="s">
        <v>301</v>
      </c>
      <c r="D23" s="256"/>
      <c r="E23" s="251"/>
      <c r="F23" s="251"/>
      <c r="G23" s="255"/>
      <c r="H23" s="579">
        <v>1114.97</v>
      </c>
      <c r="I23" s="579">
        <v>1123.5</v>
      </c>
      <c r="J23" s="579">
        <v>1124.83</v>
      </c>
      <c r="K23" s="579">
        <v>1125.5899999999999</v>
      </c>
      <c r="L23" s="1036">
        <v>1120.4000000000001</v>
      </c>
      <c r="M23" s="579">
        <v>1124.49</v>
      </c>
      <c r="N23" s="579">
        <v>1140.3699999999999</v>
      </c>
      <c r="O23" s="144"/>
      <c r="P23" s="135"/>
    </row>
    <row r="24" spans="1:18" s="147" customFormat="1" ht="13.5" customHeight="1" x14ac:dyDescent="0.2">
      <c r="A24" s="146"/>
      <c r="B24" s="247"/>
      <c r="C24" s="588" t="s">
        <v>72</v>
      </c>
      <c r="D24" s="145"/>
      <c r="E24" s="143"/>
      <c r="F24" s="143"/>
      <c r="G24" s="84"/>
      <c r="H24" s="580">
        <v>1226.07</v>
      </c>
      <c r="I24" s="580">
        <v>1231.47</v>
      </c>
      <c r="J24" s="580">
        <v>1232.1199999999999</v>
      </c>
      <c r="K24" s="580">
        <v>1233.47</v>
      </c>
      <c r="L24" s="1023">
        <v>1241.71</v>
      </c>
      <c r="M24" s="580">
        <v>1246.24</v>
      </c>
      <c r="N24" s="580">
        <v>1262.17</v>
      </c>
      <c r="O24" s="143"/>
      <c r="P24" s="146"/>
    </row>
    <row r="25" spans="1:18" s="147" customFormat="1" ht="13.5" customHeight="1" x14ac:dyDescent="0.2">
      <c r="A25" s="146"/>
      <c r="B25" s="247"/>
      <c r="C25" s="588" t="s">
        <v>71</v>
      </c>
      <c r="D25" s="145"/>
      <c r="E25" s="143"/>
      <c r="F25" s="143"/>
      <c r="G25" s="84"/>
      <c r="H25" s="580">
        <v>966.48</v>
      </c>
      <c r="I25" s="580">
        <v>981.64</v>
      </c>
      <c r="J25" s="580">
        <v>984.61</v>
      </c>
      <c r="K25" s="580">
        <v>982.36</v>
      </c>
      <c r="L25" s="1027">
        <v>972.99</v>
      </c>
      <c r="M25" s="580">
        <v>977.62</v>
      </c>
      <c r="N25" s="580">
        <v>993.84</v>
      </c>
      <c r="O25" s="143"/>
      <c r="P25" s="146"/>
      <c r="R25" s="1201"/>
    </row>
    <row r="26" spans="1:18" ht="6.75" customHeight="1" x14ac:dyDescent="0.2">
      <c r="A26" s="135"/>
      <c r="B26" s="244"/>
      <c r="C26" s="491"/>
      <c r="D26" s="145"/>
      <c r="E26" s="143"/>
      <c r="F26" s="143"/>
      <c r="G26" s="84"/>
      <c r="H26" s="589"/>
      <c r="I26" s="589"/>
      <c r="J26" s="589"/>
      <c r="K26" s="589"/>
      <c r="L26" s="1028"/>
      <c r="M26" s="589"/>
      <c r="N26" s="589"/>
      <c r="O26" s="144"/>
      <c r="P26" s="135"/>
    </row>
    <row r="27" spans="1:18" ht="15" customHeight="1" x14ac:dyDescent="0.2">
      <c r="A27" s="135"/>
      <c r="B27" s="244"/>
      <c r="C27" s="223" t="s">
        <v>300</v>
      </c>
      <c r="D27" s="256"/>
      <c r="E27" s="251"/>
      <c r="F27" s="251"/>
      <c r="G27" s="257"/>
      <c r="H27" s="581">
        <f t="shared" ref="H27:M27" si="0">H19/H23*100</f>
        <v>85.238167843080987</v>
      </c>
      <c r="I27" s="581">
        <f t="shared" si="0"/>
        <v>85.659101023586999</v>
      </c>
      <c r="J27" s="581">
        <f t="shared" si="0"/>
        <v>85.609380973124843</v>
      </c>
      <c r="K27" s="581">
        <f t="shared" si="0"/>
        <v>85.182881866398958</v>
      </c>
      <c r="L27" s="1029">
        <f t="shared" si="0"/>
        <v>84.41449482327738</v>
      </c>
      <c r="M27" s="581">
        <f t="shared" si="0"/>
        <v>84.21328780158116</v>
      </c>
      <c r="N27" s="581">
        <f t="shared" ref="N27" si="1">N19/N23*100</f>
        <v>83.385217078667452</v>
      </c>
      <c r="O27" s="144"/>
      <c r="P27" s="135"/>
    </row>
    <row r="28" spans="1:18" ht="13.5" customHeight="1" x14ac:dyDescent="0.2">
      <c r="A28" s="135"/>
      <c r="B28" s="244"/>
      <c r="C28" s="588" t="s">
        <v>72</v>
      </c>
      <c r="D28" s="145"/>
      <c r="E28" s="143"/>
      <c r="F28" s="143"/>
      <c r="G28" s="199"/>
      <c r="H28" s="799">
        <f t="shared" ref="H28:K28" si="2">H20/H24*100</f>
        <v>84.274144216888118</v>
      </c>
      <c r="I28" s="799">
        <f t="shared" si="2"/>
        <v>84.709331124590932</v>
      </c>
      <c r="J28" s="799">
        <f t="shared" si="2"/>
        <v>84.719832483848975</v>
      </c>
      <c r="K28" s="799">
        <f t="shared" si="2"/>
        <v>84.145540629281626</v>
      </c>
      <c r="L28" s="1030">
        <f>L20/L24*100</f>
        <v>83.126494914271447</v>
      </c>
      <c r="M28" s="799">
        <f>M20/M24*100</f>
        <v>82.903774553858014</v>
      </c>
      <c r="N28" s="799">
        <f>N20/N24*100</f>
        <v>82.014308690588436</v>
      </c>
      <c r="O28" s="144"/>
      <c r="P28" s="135"/>
    </row>
    <row r="29" spans="1:18" ht="13.5" customHeight="1" x14ac:dyDescent="0.2">
      <c r="A29" s="135"/>
      <c r="B29" s="244"/>
      <c r="C29" s="588" t="s">
        <v>71</v>
      </c>
      <c r="D29" s="145"/>
      <c r="E29" s="143"/>
      <c r="F29" s="143"/>
      <c r="G29" s="199"/>
      <c r="H29" s="799">
        <f t="shared" ref="H29:L29" si="3">H21/H25*100</f>
        <v>86.875051734127979</v>
      </c>
      <c r="I29" s="799">
        <f t="shared" si="3"/>
        <v>87.226478138625168</v>
      </c>
      <c r="J29" s="799">
        <f t="shared" si="3"/>
        <v>87.073054305765737</v>
      </c>
      <c r="K29" s="799">
        <f t="shared" si="3"/>
        <v>86.913147929475954</v>
      </c>
      <c r="L29" s="1030">
        <f t="shared" si="3"/>
        <v>86.411987790213658</v>
      </c>
      <c r="M29" s="799">
        <f>M21/M25*100</f>
        <v>86.227777664123067</v>
      </c>
      <c r="N29" s="799">
        <f>N21/N25*100</f>
        <v>85.479554052966265</v>
      </c>
      <c r="O29" s="144"/>
      <c r="P29" s="135"/>
    </row>
    <row r="30" spans="1:18" ht="6.75" customHeight="1" x14ac:dyDescent="0.2">
      <c r="A30" s="135"/>
      <c r="B30" s="244"/>
      <c r="C30" s="176"/>
      <c r="D30" s="145"/>
      <c r="E30" s="143"/>
      <c r="F30" s="143"/>
      <c r="G30" s="198"/>
      <c r="H30" s="582"/>
      <c r="I30" s="582"/>
      <c r="J30" s="582"/>
      <c r="K30" s="582"/>
      <c r="L30" s="1031"/>
      <c r="M30" s="582"/>
      <c r="N30" s="582"/>
      <c r="O30" s="144"/>
      <c r="P30" s="135"/>
    </row>
    <row r="31" spans="1:18" ht="23.25" customHeight="1" x14ac:dyDescent="0.2">
      <c r="A31" s="135"/>
      <c r="B31" s="244"/>
      <c r="C31" s="1480" t="s">
        <v>299</v>
      </c>
      <c r="D31" s="1480"/>
      <c r="E31" s="1480"/>
      <c r="F31" s="1480"/>
      <c r="G31" s="255"/>
      <c r="H31" s="579">
        <v>12.7</v>
      </c>
      <c r="I31" s="579">
        <v>12.9</v>
      </c>
      <c r="J31" s="579">
        <v>11.7</v>
      </c>
      <c r="K31" s="579">
        <v>12</v>
      </c>
      <c r="L31" s="1026">
        <v>13.2</v>
      </c>
      <c r="M31" s="579">
        <v>19.600000000000001</v>
      </c>
      <c r="N31" s="579">
        <v>21.4</v>
      </c>
      <c r="O31" s="144"/>
      <c r="P31" s="135"/>
    </row>
    <row r="32" spans="1:18" ht="13.5" customHeight="1" x14ac:dyDescent="0.2">
      <c r="A32" s="146"/>
      <c r="B32" s="247"/>
      <c r="C32" s="588" t="s">
        <v>284</v>
      </c>
      <c r="D32" s="145"/>
      <c r="E32" s="143"/>
      <c r="F32" s="143"/>
      <c r="G32" s="84"/>
      <c r="H32" s="580">
        <v>10</v>
      </c>
      <c r="I32" s="580">
        <v>10.1</v>
      </c>
      <c r="J32" s="580">
        <v>9.1999999999999993</v>
      </c>
      <c r="K32" s="580">
        <v>8.6999999999999993</v>
      </c>
      <c r="L32" s="1023">
        <v>8.1</v>
      </c>
      <c r="M32" s="580">
        <v>15.1</v>
      </c>
      <c r="N32" s="580">
        <v>16.899999999999999</v>
      </c>
      <c r="P32" s="135"/>
    </row>
    <row r="33" spans="1:16" ht="13.5" customHeight="1" x14ac:dyDescent="0.2">
      <c r="A33" s="135"/>
      <c r="B33" s="244"/>
      <c r="C33" s="588" t="s">
        <v>283</v>
      </c>
      <c r="D33" s="145"/>
      <c r="E33" s="143"/>
      <c r="F33" s="143"/>
      <c r="G33" s="84"/>
      <c r="H33" s="580">
        <v>16.399999999999999</v>
      </c>
      <c r="I33" s="580">
        <v>16.600000000000001</v>
      </c>
      <c r="J33" s="580">
        <v>15.1</v>
      </c>
      <c r="K33" s="580">
        <v>16.5</v>
      </c>
      <c r="L33" s="1023">
        <v>19.3</v>
      </c>
      <c r="M33" s="580">
        <v>25</v>
      </c>
      <c r="N33" s="580">
        <v>26.9</v>
      </c>
      <c r="O33" s="144"/>
      <c r="P33" s="135"/>
    </row>
    <row r="34" spans="1:16" ht="22.5" customHeight="1" thickBot="1" x14ac:dyDescent="0.25">
      <c r="A34" s="135"/>
      <c r="B34" s="244"/>
      <c r="C34" s="176"/>
      <c r="D34" s="145"/>
      <c r="E34" s="143"/>
      <c r="F34" s="143"/>
      <c r="G34" s="1490"/>
      <c r="H34" s="1490"/>
      <c r="I34" s="1490"/>
      <c r="J34" s="1490"/>
      <c r="K34" s="1490"/>
      <c r="L34" s="1490"/>
      <c r="M34" s="1491"/>
      <c r="N34" s="1491"/>
      <c r="O34" s="144"/>
      <c r="P34" s="135"/>
    </row>
    <row r="35" spans="1:16" ht="30.75" customHeight="1" thickBot="1" x14ac:dyDescent="0.25">
      <c r="A35" s="135"/>
      <c r="B35" s="244"/>
      <c r="C35" s="1482" t="s">
        <v>298</v>
      </c>
      <c r="D35" s="1483"/>
      <c r="E35" s="1483"/>
      <c r="F35" s="1483"/>
      <c r="G35" s="1483"/>
      <c r="H35" s="1483"/>
      <c r="I35" s="1483"/>
      <c r="J35" s="1483"/>
      <c r="K35" s="1483"/>
      <c r="L35" s="1483"/>
      <c r="M35" s="1483"/>
      <c r="N35" s="1484"/>
      <c r="O35" s="192"/>
      <c r="P35" s="135"/>
    </row>
    <row r="36" spans="1:16" ht="7.5" customHeight="1" x14ac:dyDescent="0.2">
      <c r="A36" s="135"/>
      <c r="B36" s="244"/>
      <c r="C36" s="1485" t="s">
        <v>282</v>
      </c>
      <c r="D36" s="1485"/>
      <c r="E36" s="195"/>
      <c r="F36" s="194"/>
      <c r="G36" s="148"/>
      <c r="H36" s="149"/>
      <c r="I36" s="149"/>
      <c r="J36" s="149"/>
      <c r="K36" s="149"/>
      <c r="L36" s="149"/>
      <c r="M36" s="149"/>
      <c r="N36" s="149"/>
      <c r="O36" s="192"/>
      <c r="P36" s="135"/>
    </row>
    <row r="37" spans="1:16" ht="36" customHeight="1" x14ac:dyDescent="0.2">
      <c r="A37" s="135"/>
      <c r="B37" s="244"/>
      <c r="C37" s="1486"/>
      <c r="D37" s="1486"/>
      <c r="E37" s="197"/>
      <c r="F37" s="197"/>
      <c r="G37" s="197"/>
      <c r="H37" s="197"/>
      <c r="I37" s="1487" t="s">
        <v>281</v>
      </c>
      <c r="J37" s="1488"/>
      <c r="K37" s="1489" t="s">
        <v>280</v>
      </c>
      <c r="L37" s="1488"/>
      <c r="M37" s="1489" t="s">
        <v>279</v>
      </c>
      <c r="N37" s="1487"/>
      <c r="O37" s="192"/>
      <c r="P37" s="135"/>
    </row>
    <row r="38" spans="1:16" s="141" customFormat="1" ht="25.5" customHeight="1" x14ac:dyDescent="0.2">
      <c r="A38" s="139"/>
      <c r="B38" s="245"/>
      <c r="C38" s="197"/>
      <c r="D38" s="197"/>
      <c r="E38" s="197"/>
      <c r="F38" s="197"/>
      <c r="G38" s="197"/>
      <c r="H38" s="197"/>
      <c r="I38" s="998" t="s">
        <v>425</v>
      </c>
      <c r="J38" s="998" t="s">
        <v>495</v>
      </c>
      <c r="K38" s="998" t="s">
        <v>425</v>
      </c>
      <c r="L38" s="998" t="s">
        <v>495</v>
      </c>
      <c r="M38" s="998" t="s">
        <v>425</v>
      </c>
      <c r="N38" s="998" t="s">
        <v>495</v>
      </c>
      <c r="O38" s="196"/>
      <c r="P38" s="139"/>
    </row>
    <row r="39" spans="1:16" ht="15" customHeight="1" x14ac:dyDescent="0.2">
      <c r="A39" s="135"/>
      <c r="B39" s="244"/>
      <c r="C39" s="223" t="s">
        <v>68</v>
      </c>
      <c r="D39" s="250"/>
      <c r="E39" s="251"/>
      <c r="F39" s="252"/>
      <c r="G39" s="253"/>
      <c r="H39" s="254"/>
      <c r="I39" s="1024">
        <v>946.97</v>
      </c>
      <c r="J39" s="1024">
        <v>950.9</v>
      </c>
      <c r="K39" s="1024">
        <v>1124.49</v>
      </c>
      <c r="L39" s="1024">
        <v>1140.3699999999999</v>
      </c>
      <c r="M39" s="1024">
        <v>19.5789648200032</v>
      </c>
      <c r="N39" s="1024">
        <v>21.4</v>
      </c>
      <c r="O39" s="192"/>
      <c r="P39" s="135"/>
    </row>
    <row r="40" spans="1:16" ht="13.5" customHeight="1" x14ac:dyDescent="0.2">
      <c r="A40" s="135"/>
      <c r="B40" s="244"/>
      <c r="C40" s="99" t="s">
        <v>278</v>
      </c>
      <c r="D40" s="206"/>
      <c r="E40" s="206"/>
      <c r="F40" s="206"/>
      <c r="G40" s="206"/>
      <c r="H40" s="206"/>
      <c r="I40" s="1086">
        <v>955.85</v>
      </c>
      <c r="J40" s="1193">
        <v>948.1</v>
      </c>
      <c r="K40" s="580">
        <v>1217.81</v>
      </c>
      <c r="L40" s="580">
        <v>1221.01</v>
      </c>
      <c r="M40" s="1025">
        <v>9.0855127750069968</v>
      </c>
      <c r="N40" s="1025">
        <v>10.5</v>
      </c>
      <c r="O40" s="1020"/>
      <c r="P40" s="919"/>
    </row>
    <row r="41" spans="1:16" ht="13.5" customHeight="1" x14ac:dyDescent="0.2">
      <c r="A41" s="135"/>
      <c r="B41" s="244"/>
      <c r="C41" s="99" t="s">
        <v>277</v>
      </c>
      <c r="D41" s="206"/>
      <c r="E41" s="206"/>
      <c r="F41" s="206"/>
      <c r="G41" s="206"/>
      <c r="H41" s="206"/>
      <c r="I41" s="1086">
        <v>876.68</v>
      </c>
      <c r="J41" s="1193">
        <v>875.1</v>
      </c>
      <c r="K41" s="580">
        <v>1021.63</v>
      </c>
      <c r="L41" s="580">
        <v>1054.42</v>
      </c>
      <c r="M41" s="1025">
        <v>24.847789950019443</v>
      </c>
      <c r="N41" s="1025">
        <v>27.2</v>
      </c>
      <c r="O41" s="1020"/>
      <c r="P41" s="919"/>
    </row>
    <row r="42" spans="1:16" ht="13.5" customHeight="1" x14ac:dyDescent="0.2">
      <c r="A42" s="135"/>
      <c r="B42" s="244"/>
      <c r="C42" s="99" t="s">
        <v>276</v>
      </c>
      <c r="D42" s="193"/>
      <c r="E42" s="193"/>
      <c r="F42" s="193"/>
      <c r="G42" s="193"/>
      <c r="H42" s="193"/>
      <c r="I42" s="1086">
        <v>2053.4</v>
      </c>
      <c r="J42" s="1193">
        <v>2117.8000000000002</v>
      </c>
      <c r="K42" s="578">
        <v>3024.89</v>
      </c>
      <c r="L42" s="578">
        <v>3291.76</v>
      </c>
      <c r="M42" s="1025">
        <v>7.5824165209747982E-2</v>
      </c>
      <c r="N42" s="1025">
        <v>0.2</v>
      </c>
      <c r="O42" s="1020"/>
      <c r="P42" s="919"/>
    </row>
    <row r="43" spans="1:16" ht="13.5" customHeight="1" x14ac:dyDescent="0.2">
      <c r="A43" s="135"/>
      <c r="B43" s="244"/>
      <c r="C43" s="99" t="s">
        <v>275</v>
      </c>
      <c r="D43" s="193"/>
      <c r="E43" s="193"/>
      <c r="F43" s="193"/>
      <c r="G43" s="193"/>
      <c r="H43" s="193"/>
      <c r="I43" s="1086">
        <v>937.81</v>
      </c>
      <c r="J43" s="1193">
        <v>931.1</v>
      </c>
      <c r="K43" s="580">
        <v>1154.57</v>
      </c>
      <c r="L43" s="580">
        <v>1149.9100000000001</v>
      </c>
      <c r="M43" s="1025">
        <v>15.403971765786356</v>
      </c>
      <c r="N43" s="1025">
        <v>18.5</v>
      </c>
      <c r="O43" s="1020"/>
      <c r="P43" s="919"/>
    </row>
    <row r="44" spans="1:16" ht="13.5" customHeight="1" x14ac:dyDescent="0.2">
      <c r="A44" s="135"/>
      <c r="B44" s="244"/>
      <c r="C44" s="99" t="s">
        <v>274</v>
      </c>
      <c r="D44" s="193"/>
      <c r="E44" s="193"/>
      <c r="F44" s="193"/>
      <c r="G44" s="193"/>
      <c r="H44" s="193"/>
      <c r="I44" s="1086">
        <v>858.61</v>
      </c>
      <c r="J44" s="1193">
        <v>873.6</v>
      </c>
      <c r="K44" s="578">
        <v>985.44</v>
      </c>
      <c r="L44" s="578">
        <v>986.46</v>
      </c>
      <c r="M44" s="1025">
        <v>20.763835880429255</v>
      </c>
      <c r="N44" s="1025">
        <v>24.9</v>
      </c>
      <c r="O44" s="1020"/>
      <c r="P44" s="919"/>
    </row>
    <row r="45" spans="1:16" ht="13.5" customHeight="1" x14ac:dyDescent="0.2">
      <c r="A45" s="135"/>
      <c r="B45" s="244"/>
      <c r="C45" s="99" t="s">
        <v>342</v>
      </c>
      <c r="D45" s="193"/>
      <c r="E45" s="193"/>
      <c r="F45" s="193"/>
      <c r="G45" s="193"/>
      <c r="H45" s="193"/>
      <c r="I45" s="1086">
        <v>914.69</v>
      </c>
      <c r="J45" s="1193">
        <v>924.5</v>
      </c>
      <c r="K45" s="580">
        <v>1071.97</v>
      </c>
      <c r="L45" s="580">
        <v>1080.27</v>
      </c>
      <c r="M45" s="1025">
        <v>20.14774342812338</v>
      </c>
      <c r="N45" s="1025">
        <v>22.5</v>
      </c>
      <c r="O45" s="1020"/>
      <c r="P45" s="919"/>
    </row>
    <row r="46" spans="1:16" ht="13.5" customHeight="1" x14ac:dyDescent="0.2">
      <c r="A46" s="135"/>
      <c r="B46" s="244"/>
      <c r="C46" s="99" t="s">
        <v>273</v>
      </c>
      <c r="D46" s="99"/>
      <c r="E46" s="99"/>
      <c r="F46" s="99"/>
      <c r="G46" s="99"/>
      <c r="H46" s="99"/>
      <c r="I46" s="1086">
        <v>1069.6199999999999</v>
      </c>
      <c r="J46" s="1193">
        <v>1091</v>
      </c>
      <c r="K46" s="578">
        <v>1445.78</v>
      </c>
      <c r="L46" s="578">
        <v>1149.43</v>
      </c>
      <c r="M46" s="1025">
        <v>6.3246315920570826</v>
      </c>
      <c r="N46" s="1025">
        <v>9.3000000000000007</v>
      </c>
      <c r="O46" s="1020"/>
      <c r="P46" s="919"/>
    </row>
    <row r="47" spans="1:16" ht="13.5" customHeight="1" x14ac:dyDescent="0.2">
      <c r="A47" s="135"/>
      <c r="B47" s="244"/>
      <c r="C47" s="99" t="s">
        <v>272</v>
      </c>
      <c r="D47" s="193"/>
      <c r="E47" s="193"/>
      <c r="F47" s="193"/>
      <c r="G47" s="193"/>
      <c r="H47" s="193"/>
      <c r="I47" s="1086">
        <v>693.32</v>
      </c>
      <c r="J47" s="1193">
        <v>692.2</v>
      </c>
      <c r="K47" s="580">
        <v>751.2</v>
      </c>
      <c r="L47" s="580">
        <v>751.73</v>
      </c>
      <c r="M47" s="1025">
        <v>25.624516331806667</v>
      </c>
      <c r="N47" s="1025">
        <v>29.9</v>
      </c>
      <c r="O47" s="1020"/>
      <c r="P47" s="919"/>
    </row>
    <row r="48" spans="1:16" ht="13.5" customHeight="1" x14ac:dyDescent="0.2">
      <c r="A48" s="135"/>
      <c r="B48" s="244"/>
      <c r="C48" s="99" t="s">
        <v>271</v>
      </c>
      <c r="D48" s="193"/>
      <c r="E48" s="193"/>
      <c r="F48" s="193"/>
      <c r="G48" s="193"/>
      <c r="H48" s="193"/>
      <c r="I48" s="1086">
        <v>1554.91</v>
      </c>
      <c r="J48" s="1193">
        <v>1539.9</v>
      </c>
      <c r="K48" s="578">
        <v>1840.56</v>
      </c>
      <c r="L48" s="578">
        <v>1822.39</v>
      </c>
      <c r="M48" s="1025">
        <v>4.5660387047790412</v>
      </c>
      <c r="N48" s="1025">
        <v>5</v>
      </c>
      <c r="O48" s="1020"/>
      <c r="P48" s="919"/>
    </row>
    <row r="49" spans="1:16" ht="13.5" customHeight="1" x14ac:dyDescent="0.2">
      <c r="A49" s="135"/>
      <c r="B49" s="244"/>
      <c r="C49" s="99" t="s">
        <v>270</v>
      </c>
      <c r="D49" s="193"/>
      <c r="E49" s="193"/>
      <c r="F49" s="193"/>
      <c r="G49" s="193"/>
      <c r="H49" s="193"/>
      <c r="I49" s="1086">
        <v>1591.01</v>
      </c>
      <c r="J49" s="1193">
        <v>1578.1</v>
      </c>
      <c r="K49" s="580">
        <v>2306.6799999999998</v>
      </c>
      <c r="L49" s="580">
        <v>2272.71</v>
      </c>
      <c r="M49" s="1025">
        <v>1.7153395428598834</v>
      </c>
      <c r="N49" s="1025">
        <v>1.4</v>
      </c>
      <c r="O49" s="1020"/>
      <c r="P49" s="919"/>
    </row>
    <row r="50" spans="1:16" ht="13.5" customHeight="1" x14ac:dyDescent="0.2">
      <c r="A50" s="135"/>
      <c r="B50" s="244"/>
      <c r="C50" s="99" t="s">
        <v>269</v>
      </c>
      <c r="D50" s="193"/>
      <c r="E50" s="193"/>
      <c r="F50" s="193"/>
      <c r="G50" s="193"/>
      <c r="H50" s="193"/>
      <c r="I50" s="1086">
        <v>1007.92</v>
      </c>
      <c r="J50" s="1193">
        <v>1040</v>
      </c>
      <c r="K50" s="578">
        <v>1130.75</v>
      </c>
      <c r="L50" s="578">
        <v>1146.82</v>
      </c>
      <c r="M50" s="1025">
        <v>20.576550262558236</v>
      </c>
      <c r="N50" s="1025">
        <v>23.6</v>
      </c>
      <c r="O50" s="1020"/>
      <c r="P50" s="919"/>
    </row>
    <row r="51" spans="1:16" ht="13.5" customHeight="1" x14ac:dyDescent="0.2">
      <c r="A51" s="135"/>
      <c r="B51" s="244"/>
      <c r="C51" s="99" t="s">
        <v>268</v>
      </c>
      <c r="D51" s="193"/>
      <c r="E51" s="193"/>
      <c r="F51" s="193"/>
      <c r="G51" s="193"/>
      <c r="H51" s="193"/>
      <c r="I51" s="1086">
        <v>1260.93</v>
      </c>
      <c r="J51" s="1193">
        <v>1285.3</v>
      </c>
      <c r="K51" s="580">
        <v>1438.37</v>
      </c>
      <c r="L51" s="580">
        <v>1511.38</v>
      </c>
      <c r="M51" s="1025">
        <v>7.9548568550493952</v>
      </c>
      <c r="N51" s="1025">
        <v>7.4</v>
      </c>
      <c r="O51" s="1020"/>
      <c r="P51" s="919"/>
    </row>
    <row r="52" spans="1:16" ht="13.5" customHeight="1" x14ac:dyDescent="0.2">
      <c r="A52" s="135"/>
      <c r="B52" s="244"/>
      <c r="C52" s="99" t="s">
        <v>267</v>
      </c>
      <c r="D52" s="193"/>
      <c r="E52" s="193"/>
      <c r="F52" s="193"/>
      <c r="G52" s="193"/>
      <c r="H52" s="193"/>
      <c r="I52" s="1086">
        <v>742.9</v>
      </c>
      <c r="J52" s="1193">
        <v>760.2</v>
      </c>
      <c r="K52" s="578">
        <v>870.2</v>
      </c>
      <c r="L52" s="578">
        <v>904.37</v>
      </c>
      <c r="M52" s="1025">
        <v>24.31074875651732</v>
      </c>
      <c r="N52" s="1025">
        <v>24.5</v>
      </c>
      <c r="O52" s="1020"/>
      <c r="P52" s="919"/>
    </row>
    <row r="53" spans="1:16" ht="13.5" customHeight="1" x14ac:dyDescent="0.2">
      <c r="A53" s="135"/>
      <c r="B53" s="244"/>
      <c r="C53" s="99" t="s">
        <v>266</v>
      </c>
      <c r="D53" s="193"/>
      <c r="E53" s="193"/>
      <c r="F53" s="193"/>
      <c r="G53" s="193"/>
      <c r="H53" s="193"/>
      <c r="I53" s="1086">
        <v>1208.56</v>
      </c>
      <c r="J53" s="1193">
        <v>1195.5</v>
      </c>
      <c r="K53" s="578">
        <v>1311.23</v>
      </c>
      <c r="L53" s="578">
        <v>1293.33</v>
      </c>
      <c r="M53" s="1025">
        <v>8.3124847542989748</v>
      </c>
      <c r="N53" s="1025">
        <v>10.199999999999999</v>
      </c>
      <c r="O53" s="1020"/>
      <c r="P53" s="919"/>
    </row>
    <row r="54" spans="1:16" ht="13.5" customHeight="1" x14ac:dyDescent="0.2">
      <c r="A54" s="135"/>
      <c r="B54" s="244"/>
      <c r="C54" s="99" t="s">
        <v>265</v>
      </c>
      <c r="D54" s="193"/>
      <c r="E54" s="193"/>
      <c r="F54" s="193"/>
      <c r="G54" s="193"/>
      <c r="H54" s="193"/>
      <c r="I54" s="1086">
        <v>757.57</v>
      </c>
      <c r="J54" s="1193">
        <v>760.7</v>
      </c>
      <c r="K54" s="578">
        <v>843.11</v>
      </c>
      <c r="L54" s="578">
        <v>854.02</v>
      </c>
      <c r="M54" s="1025">
        <v>21.41499319770061</v>
      </c>
      <c r="N54" s="1025">
        <v>22.3</v>
      </c>
      <c r="O54" s="1020"/>
      <c r="P54" s="919"/>
    </row>
    <row r="55" spans="1:16" ht="13.5" customHeight="1" x14ac:dyDescent="0.2">
      <c r="A55" s="135"/>
      <c r="B55" s="244"/>
      <c r="C55" s="99" t="s">
        <v>264</v>
      </c>
      <c r="D55" s="193"/>
      <c r="E55" s="193"/>
      <c r="F55" s="193"/>
      <c r="G55" s="193"/>
      <c r="H55" s="193"/>
      <c r="I55" s="1086">
        <v>1366.27</v>
      </c>
      <c r="J55" s="1193">
        <v>1265.0999999999999</v>
      </c>
      <c r="K55" s="578">
        <v>1550.44</v>
      </c>
      <c r="L55" s="578">
        <v>1447.25</v>
      </c>
      <c r="M55" s="1025">
        <v>16.661361921343627</v>
      </c>
      <c r="N55" s="1025">
        <v>20.2</v>
      </c>
      <c r="O55" s="1020"/>
      <c r="P55" s="919"/>
    </row>
    <row r="56" spans="1:16" ht="13.5" customHeight="1" x14ac:dyDescent="0.2">
      <c r="A56" s="135"/>
      <c r="B56" s="244"/>
      <c r="C56" s="99" t="s">
        <v>111</v>
      </c>
      <c r="D56" s="193"/>
      <c r="E56" s="193"/>
      <c r="F56" s="193"/>
      <c r="G56" s="193"/>
      <c r="H56" s="193"/>
      <c r="I56" s="1086">
        <v>935.87</v>
      </c>
      <c r="J56" s="1193">
        <v>933</v>
      </c>
      <c r="K56" s="578">
        <v>1052.08</v>
      </c>
      <c r="L56" s="578">
        <v>1045.72</v>
      </c>
      <c r="M56" s="1025">
        <v>29.373786819783671</v>
      </c>
      <c r="N56" s="1025">
        <v>29</v>
      </c>
      <c r="O56" s="1020"/>
      <c r="P56" s="919"/>
    </row>
    <row r="57" spans="1:16" ht="13.5" customHeight="1" x14ac:dyDescent="0.2">
      <c r="A57" s="135"/>
      <c r="B57" s="244"/>
      <c r="C57" s="191" t="s">
        <v>486</v>
      </c>
      <c r="D57" s="137"/>
      <c r="E57" s="138"/>
      <c r="F57" s="189"/>
      <c r="G57" s="189"/>
      <c r="I57" s="249" t="s">
        <v>469</v>
      </c>
      <c r="J57" s="143"/>
      <c r="K57" s="151"/>
      <c r="L57" s="189"/>
      <c r="M57" s="189"/>
      <c r="N57" s="189"/>
      <c r="O57" s="144"/>
      <c r="P57" s="135"/>
    </row>
    <row r="58" spans="1:16" ht="13.5" customHeight="1" x14ac:dyDescent="0.2">
      <c r="A58" s="135"/>
      <c r="B58" s="244"/>
      <c r="C58" s="190" t="s">
        <v>393</v>
      </c>
      <c r="D58" s="137"/>
      <c r="E58" s="138"/>
      <c r="F58" s="189"/>
      <c r="G58" s="189"/>
      <c r="H58" s="150"/>
      <c r="I58" s="135"/>
      <c r="J58" s="143"/>
      <c r="K58" s="151"/>
      <c r="L58" s="189"/>
      <c r="M58" s="189"/>
      <c r="N58" s="189"/>
      <c r="O58" s="144"/>
      <c r="P58" s="135"/>
    </row>
    <row r="59" spans="1:16" ht="13.5" customHeight="1" x14ac:dyDescent="0.2">
      <c r="A59" s="135"/>
      <c r="B59" s="248">
        <v>14</v>
      </c>
      <c r="C59" s="1481">
        <v>42401</v>
      </c>
      <c r="D59" s="1481"/>
      <c r="E59" s="137"/>
      <c r="F59" s="137"/>
      <c r="G59" s="137"/>
      <c r="H59" s="137"/>
      <c r="I59" s="137"/>
      <c r="J59" s="137"/>
      <c r="K59" s="137"/>
      <c r="L59" s="137"/>
      <c r="M59" s="137"/>
      <c r="N59" s="137"/>
      <c r="P59" s="135"/>
    </row>
  </sheetData>
  <mergeCells count="20">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16:I16"/>
    <mergeCell ref="J16:K16"/>
    <mergeCell ref="L16:M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492" t="s">
        <v>324</v>
      </c>
      <c r="C1" s="1492"/>
      <c r="D1" s="1492"/>
      <c r="E1" s="222"/>
      <c r="F1" s="222"/>
      <c r="G1" s="222"/>
      <c r="H1" s="222"/>
      <c r="I1" s="222"/>
      <c r="J1" s="266"/>
      <c r="K1" s="2"/>
    </row>
    <row r="2" spans="1:11" ht="6" customHeight="1" x14ac:dyDescent="0.2">
      <c r="A2" s="2"/>
      <c r="B2" s="1444"/>
      <c r="C2" s="1444"/>
      <c r="D2" s="1444"/>
      <c r="E2" s="4"/>
      <c r="F2" s="4"/>
      <c r="G2" s="4"/>
      <c r="H2" s="4"/>
      <c r="I2" s="4"/>
      <c r="J2" s="542"/>
      <c r="K2" s="2"/>
    </row>
    <row r="3" spans="1:11" ht="13.5" customHeight="1" thickBot="1" x14ac:dyDescent="0.25">
      <c r="A3" s="2"/>
      <c r="B3" s="4"/>
      <c r="C3" s="4"/>
      <c r="D3" s="4"/>
      <c r="E3" s="739"/>
      <c r="F3" s="739"/>
      <c r="G3" s="739"/>
      <c r="H3" s="739"/>
      <c r="I3" s="739" t="s">
        <v>70</v>
      </c>
      <c r="J3" s="219"/>
      <c r="K3" s="2"/>
    </row>
    <row r="4" spans="1:11" s="7" customFormat="1" ht="13.5" customHeight="1" thickBot="1" x14ac:dyDescent="0.25">
      <c r="A4" s="6"/>
      <c r="B4" s="14"/>
      <c r="C4" s="1493" t="s">
        <v>351</v>
      </c>
      <c r="D4" s="1494"/>
      <c r="E4" s="1494"/>
      <c r="F4" s="1494"/>
      <c r="G4" s="1494"/>
      <c r="H4" s="1494"/>
      <c r="I4" s="1495"/>
      <c r="J4" s="219"/>
      <c r="K4" s="6"/>
    </row>
    <row r="5" spans="1:11" ht="4.5" customHeight="1" x14ac:dyDescent="0.2">
      <c r="A5" s="2"/>
      <c r="B5" s="4"/>
      <c r="C5" s="1496" t="s">
        <v>85</v>
      </c>
      <c r="D5" s="1497"/>
      <c r="E5" s="741"/>
      <c r="F5" s="741"/>
      <c r="G5" s="741"/>
      <c r="H5" s="741"/>
      <c r="I5" s="741"/>
      <c r="J5" s="219"/>
      <c r="K5" s="2"/>
    </row>
    <row r="6" spans="1:11" ht="15.75" customHeight="1" x14ac:dyDescent="0.2">
      <c r="A6" s="2"/>
      <c r="B6" s="4"/>
      <c r="C6" s="1496"/>
      <c r="D6" s="1497"/>
      <c r="E6" s="1498" t="s">
        <v>350</v>
      </c>
      <c r="F6" s="1498"/>
      <c r="G6" s="1498"/>
      <c r="H6" s="1498"/>
      <c r="I6" s="1498"/>
      <c r="J6" s="219"/>
      <c r="K6" s="2"/>
    </row>
    <row r="7" spans="1:11" ht="13.5" customHeight="1" x14ac:dyDescent="0.2">
      <c r="A7" s="2"/>
      <c r="B7" s="4"/>
      <c r="C7" s="1497"/>
      <c r="D7" s="1497"/>
      <c r="E7" s="1244">
        <v>2014</v>
      </c>
      <c r="F7" s="1499">
        <v>2015</v>
      </c>
      <c r="G7" s="1500"/>
      <c r="H7" s="1500"/>
      <c r="I7" s="1500"/>
      <c r="J7" s="219"/>
      <c r="K7" s="2"/>
    </row>
    <row r="8" spans="1:11" ht="13.5" customHeight="1" x14ac:dyDescent="0.2">
      <c r="A8" s="2"/>
      <c r="B8" s="4"/>
      <c r="C8" s="544"/>
      <c r="D8" s="544"/>
      <c r="E8" s="1245" t="s">
        <v>96</v>
      </c>
      <c r="F8" s="740" t="s">
        <v>93</v>
      </c>
      <c r="G8" s="969" t="s">
        <v>102</v>
      </c>
      <c r="H8" s="740" t="s">
        <v>99</v>
      </c>
      <c r="I8" s="1205" t="s">
        <v>96</v>
      </c>
      <c r="J8" s="219"/>
      <c r="K8" s="2"/>
    </row>
    <row r="9" spans="1:11" s="547" customFormat="1" ht="23.25" customHeight="1" x14ac:dyDescent="0.2">
      <c r="A9" s="545"/>
      <c r="B9" s="546"/>
      <c r="C9" s="1502" t="s">
        <v>68</v>
      </c>
      <c r="D9" s="1502"/>
      <c r="E9" s="1081">
        <v>5.27</v>
      </c>
      <c r="F9" s="1081">
        <v>5.25</v>
      </c>
      <c r="G9" s="1082">
        <v>5.23</v>
      </c>
      <c r="H9" s="1082">
        <v>5.24</v>
      </c>
      <c r="I9" s="1082">
        <v>5.19</v>
      </c>
      <c r="J9" s="613"/>
      <c r="K9" s="545"/>
    </row>
    <row r="10" spans="1:11" ht="18.75" customHeight="1" x14ac:dyDescent="0.2">
      <c r="A10" s="2"/>
      <c r="B10" s="4"/>
      <c r="C10" s="206" t="s">
        <v>332</v>
      </c>
      <c r="D10" s="13"/>
      <c r="E10" s="1083">
        <v>11.4</v>
      </c>
      <c r="F10" s="1083">
        <v>11.41</v>
      </c>
      <c r="G10" s="1084">
        <v>11.51</v>
      </c>
      <c r="H10" s="1084">
        <v>11.23</v>
      </c>
      <c r="I10" s="1084">
        <v>10.86</v>
      </c>
      <c r="J10" s="613"/>
      <c r="K10" s="2"/>
    </row>
    <row r="11" spans="1:11" ht="18.75" customHeight="1" x14ac:dyDescent="0.2">
      <c r="A11" s="2"/>
      <c r="B11" s="4"/>
      <c r="C11" s="206" t="s">
        <v>256</v>
      </c>
      <c r="D11" s="22"/>
      <c r="E11" s="1083">
        <v>7.14</v>
      </c>
      <c r="F11" s="1083">
        <v>7.16</v>
      </c>
      <c r="G11" s="1084">
        <v>7.07</v>
      </c>
      <c r="H11" s="1084">
        <v>7.11</v>
      </c>
      <c r="I11" s="1084">
        <v>7.03</v>
      </c>
      <c r="J11" s="613"/>
      <c r="K11" s="2"/>
    </row>
    <row r="12" spans="1:11" ht="18.75" customHeight="1" x14ac:dyDescent="0.2">
      <c r="A12" s="2"/>
      <c r="B12" s="4"/>
      <c r="C12" s="206" t="s">
        <v>257</v>
      </c>
      <c r="D12" s="22"/>
      <c r="E12" s="1083">
        <v>4.26</v>
      </c>
      <c r="F12" s="1083">
        <v>4.24</v>
      </c>
      <c r="G12" s="1084">
        <v>4.2</v>
      </c>
      <c r="H12" s="1084">
        <v>4.25</v>
      </c>
      <c r="I12" s="1084">
        <v>4.22</v>
      </c>
      <c r="J12" s="613"/>
      <c r="K12" s="2"/>
    </row>
    <row r="13" spans="1:11" ht="18.75" customHeight="1" x14ac:dyDescent="0.2">
      <c r="A13" s="2"/>
      <c r="B13" s="4"/>
      <c r="C13" s="206" t="s">
        <v>84</v>
      </c>
      <c r="D13" s="13"/>
      <c r="E13" s="1083">
        <v>4.1399999999999997</v>
      </c>
      <c r="F13" s="1083">
        <v>4.18</v>
      </c>
      <c r="G13" s="1084">
        <v>4.17</v>
      </c>
      <c r="H13" s="1084">
        <v>4.2699999999999996</v>
      </c>
      <c r="I13" s="1084">
        <v>4.21</v>
      </c>
      <c r="J13" s="543"/>
      <c r="K13" s="2"/>
    </row>
    <row r="14" spans="1:11" ht="18.75" customHeight="1" x14ac:dyDescent="0.2">
      <c r="A14" s="2"/>
      <c r="B14" s="4"/>
      <c r="C14" s="206" t="s">
        <v>258</v>
      </c>
      <c r="D14" s="22"/>
      <c r="E14" s="1083">
        <v>4.45</v>
      </c>
      <c r="F14" s="1083">
        <v>4.41</v>
      </c>
      <c r="G14" s="1084">
        <v>4.42</v>
      </c>
      <c r="H14" s="1084">
        <v>4.43</v>
      </c>
      <c r="I14" s="1084">
        <v>4.37</v>
      </c>
      <c r="J14" s="543"/>
      <c r="K14" s="2"/>
    </row>
    <row r="15" spans="1:11" ht="18.75" customHeight="1" x14ac:dyDescent="0.2">
      <c r="A15" s="2"/>
      <c r="B15" s="4"/>
      <c r="C15" s="206" t="s">
        <v>83</v>
      </c>
      <c r="D15" s="22"/>
      <c r="E15" s="1083">
        <v>4.25</v>
      </c>
      <c r="F15" s="1083">
        <v>4.34</v>
      </c>
      <c r="G15" s="1084">
        <v>4.29</v>
      </c>
      <c r="H15" s="1084">
        <v>4.28</v>
      </c>
      <c r="I15" s="1084">
        <v>4.26</v>
      </c>
      <c r="J15" s="543"/>
      <c r="K15" s="2"/>
    </row>
    <row r="16" spans="1:11" ht="18.75" customHeight="1" x14ac:dyDescent="0.2">
      <c r="A16" s="2"/>
      <c r="B16" s="4"/>
      <c r="C16" s="206" t="s">
        <v>259</v>
      </c>
      <c r="D16" s="22"/>
      <c r="E16" s="1083">
        <v>4.28</v>
      </c>
      <c r="F16" s="1083">
        <v>4.3099999999999996</v>
      </c>
      <c r="G16" s="1084">
        <v>4.46</v>
      </c>
      <c r="H16" s="1084">
        <v>4.43</v>
      </c>
      <c r="I16" s="1084">
        <v>4.37</v>
      </c>
      <c r="J16" s="543"/>
      <c r="K16" s="2"/>
    </row>
    <row r="17" spans="1:11" ht="18.75" customHeight="1" x14ac:dyDescent="0.2">
      <c r="A17" s="2"/>
      <c r="B17" s="4"/>
      <c r="C17" s="206" t="s">
        <v>82</v>
      </c>
      <c r="D17" s="22"/>
      <c r="E17" s="1083">
        <v>4.26</v>
      </c>
      <c r="F17" s="1083">
        <v>4.2699999999999996</v>
      </c>
      <c r="G17" s="1084">
        <v>4.25</v>
      </c>
      <c r="H17" s="1084">
        <v>4.29</v>
      </c>
      <c r="I17" s="1084">
        <v>4.3</v>
      </c>
      <c r="J17" s="543"/>
      <c r="K17" s="2"/>
    </row>
    <row r="18" spans="1:11" ht="18.75" customHeight="1" x14ac:dyDescent="0.2">
      <c r="A18" s="2"/>
      <c r="B18" s="4"/>
      <c r="C18" s="206" t="s">
        <v>81</v>
      </c>
      <c r="D18" s="22"/>
      <c r="E18" s="1083">
        <v>4.8899999999999997</v>
      </c>
      <c r="F18" s="1083">
        <v>4.83</v>
      </c>
      <c r="G18" s="1084">
        <v>4.88</v>
      </c>
      <c r="H18" s="1084">
        <v>4.88</v>
      </c>
      <c r="I18" s="1084">
        <v>4.84</v>
      </c>
      <c r="J18" s="543"/>
      <c r="K18" s="2"/>
    </row>
    <row r="19" spans="1:11" ht="18.75" customHeight="1" x14ac:dyDescent="0.2">
      <c r="A19" s="2"/>
      <c r="B19" s="4"/>
      <c r="C19" s="206" t="s">
        <v>260</v>
      </c>
      <c r="D19" s="22"/>
      <c r="E19" s="1083">
        <v>4.32</v>
      </c>
      <c r="F19" s="1083">
        <v>4.2300000000000004</v>
      </c>
      <c r="G19" s="1084">
        <v>4.29</v>
      </c>
      <c r="H19" s="1084">
        <v>4.3600000000000003</v>
      </c>
      <c r="I19" s="1084">
        <v>4.37</v>
      </c>
      <c r="J19" s="543"/>
      <c r="K19" s="2"/>
    </row>
    <row r="20" spans="1:11" ht="18.75" customHeight="1" x14ac:dyDescent="0.2">
      <c r="A20" s="2"/>
      <c r="B20" s="4"/>
      <c r="C20" s="206" t="s">
        <v>80</v>
      </c>
      <c r="D20" s="13"/>
      <c r="E20" s="1083">
        <v>5.31</v>
      </c>
      <c r="F20" s="1083">
        <v>4.96</v>
      </c>
      <c r="G20" s="1084">
        <v>5.13</v>
      </c>
      <c r="H20" s="1084">
        <v>5.25</v>
      </c>
      <c r="I20" s="1084">
        <v>5.08</v>
      </c>
      <c r="J20" s="543"/>
      <c r="K20" s="2"/>
    </row>
    <row r="21" spans="1:11" ht="18.75" customHeight="1" x14ac:dyDescent="0.2">
      <c r="A21" s="2"/>
      <c r="B21" s="4"/>
      <c r="C21" s="206" t="s">
        <v>261</v>
      </c>
      <c r="D21" s="22"/>
      <c r="E21" s="1083">
        <v>5.15</v>
      </c>
      <c r="F21" s="1083">
        <v>5.03</v>
      </c>
      <c r="G21" s="1084">
        <v>5.2</v>
      </c>
      <c r="H21" s="1084">
        <v>5.22</v>
      </c>
      <c r="I21" s="1084">
        <v>5.16</v>
      </c>
      <c r="J21" s="543"/>
      <c r="K21" s="2"/>
    </row>
    <row r="22" spans="1:11" ht="18.75" customHeight="1" x14ac:dyDescent="0.2">
      <c r="A22" s="2"/>
      <c r="B22" s="4"/>
      <c r="C22" s="206" t="s">
        <v>262</v>
      </c>
      <c r="D22" s="22"/>
      <c r="E22" s="1083">
        <v>4.79</v>
      </c>
      <c r="F22" s="1083">
        <v>4.78</v>
      </c>
      <c r="G22" s="1084">
        <v>4.79</v>
      </c>
      <c r="H22" s="1084">
        <v>4.82</v>
      </c>
      <c r="I22" s="1084">
        <v>4.88</v>
      </c>
      <c r="J22" s="543"/>
      <c r="K22" s="2"/>
    </row>
    <row r="23" spans="1:11" ht="18.75" customHeight="1" x14ac:dyDescent="0.2">
      <c r="A23" s="2"/>
      <c r="B23" s="4"/>
      <c r="C23" s="206" t="s">
        <v>338</v>
      </c>
      <c r="D23" s="22"/>
      <c r="E23" s="1083">
        <v>4.67</v>
      </c>
      <c r="F23" s="1083">
        <v>4.68</v>
      </c>
      <c r="G23" s="1084">
        <v>4.71</v>
      </c>
      <c r="H23" s="1084">
        <v>4.72</v>
      </c>
      <c r="I23" s="1084">
        <v>4.6399999999999997</v>
      </c>
      <c r="J23" s="543"/>
      <c r="K23" s="2"/>
    </row>
    <row r="24" spans="1:11" ht="18.75" customHeight="1" x14ac:dyDescent="0.2">
      <c r="A24" s="2"/>
      <c r="B24" s="4"/>
      <c r="C24" s="206" t="s">
        <v>339</v>
      </c>
      <c r="D24" s="22"/>
      <c r="E24" s="1083">
        <v>4.12</v>
      </c>
      <c r="F24" s="1083">
        <v>4.1399999999999997</v>
      </c>
      <c r="G24" s="1084">
        <v>4.13</v>
      </c>
      <c r="H24" s="1084">
        <v>4.1399999999999997</v>
      </c>
      <c r="I24" s="1084">
        <v>4.1100000000000003</v>
      </c>
      <c r="J24" s="543"/>
      <c r="K24" s="2"/>
    </row>
    <row r="25" spans="1:11" ht="35.25" customHeight="1" thickBot="1" x14ac:dyDescent="0.25">
      <c r="A25" s="2"/>
      <c r="B25" s="4"/>
      <c r="C25" s="742"/>
      <c r="D25" s="742"/>
      <c r="E25" s="548"/>
      <c r="F25" s="548"/>
      <c r="G25" s="548"/>
      <c r="H25" s="548"/>
      <c r="I25" s="548"/>
      <c r="J25" s="543"/>
      <c r="K25" s="2"/>
    </row>
    <row r="26" spans="1:11" s="7" customFormat="1" ht="13.5" customHeight="1" thickBot="1" x14ac:dyDescent="0.25">
      <c r="A26" s="6"/>
      <c r="B26" s="14"/>
      <c r="C26" s="1493" t="s">
        <v>352</v>
      </c>
      <c r="D26" s="1494"/>
      <c r="E26" s="1494"/>
      <c r="F26" s="1494"/>
      <c r="G26" s="1494"/>
      <c r="H26" s="1494"/>
      <c r="I26" s="1495"/>
      <c r="J26" s="543"/>
      <c r="K26" s="6"/>
    </row>
    <row r="27" spans="1:11" ht="4.5" customHeight="1" x14ac:dyDescent="0.2">
      <c r="A27" s="2"/>
      <c r="B27" s="4"/>
      <c r="C27" s="1496" t="s">
        <v>85</v>
      </c>
      <c r="D27" s="1497"/>
      <c r="E27" s="742"/>
      <c r="F27" s="742"/>
      <c r="G27" s="742"/>
      <c r="H27" s="742"/>
      <c r="I27" s="742"/>
      <c r="J27" s="543"/>
      <c r="K27" s="2"/>
    </row>
    <row r="28" spans="1:11" ht="15.75" customHeight="1" x14ac:dyDescent="0.2">
      <c r="A28" s="2"/>
      <c r="B28" s="4"/>
      <c r="C28" s="1496"/>
      <c r="D28" s="1497"/>
      <c r="E28" s="1498" t="s">
        <v>358</v>
      </c>
      <c r="F28" s="1498"/>
      <c r="G28" s="1498"/>
      <c r="H28" s="1498"/>
      <c r="I28" s="1498"/>
      <c r="J28" s="219"/>
      <c r="K28" s="2"/>
    </row>
    <row r="29" spans="1:11" ht="13.5" customHeight="1" x14ac:dyDescent="0.2">
      <c r="A29" s="2"/>
      <c r="B29" s="4"/>
      <c r="C29" s="1497"/>
      <c r="D29" s="1497"/>
      <c r="E29" s="1244">
        <v>2014</v>
      </c>
      <c r="F29" s="1499">
        <v>2015</v>
      </c>
      <c r="G29" s="1500"/>
      <c r="H29" s="1500"/>
      <c r="I29" s="1500"/>
      <c r="J29" s="219"/>
      <c r="K29" s="2"/>
    </row>
    <row r="30" spans="1:11" ht="13.5" customHeight="1" x14ac:dyDescent="0.2">
      <c r="A30" s="2"/>
      <c r="B30" s="4"/>
      <c r="C30" s="544"/>
      <c r="D30" s="544"/>
      <c r="E30" s="1245" t="s">
        <v>96</v>
      </c>
      <c r="F30" s="740" t="s">
        <v>93</v>
      </c>
      <c r="G30" s="969" t="s">
        <v>102</v>
      </c>
      <c r="H30" s="740" t="s">
        <v>99</v>
      </c>
      <c r="I30" s="1205" t="s">
        <v>96</v>
      </c>
      <c r="J30" s="219"/>
      <c r="K30" s="2"/>
    </row>
    <row r="31" spans="1:11" s="547" customFormat="1" ht="23.25" customHeight="1" x14ac:dyDescent="0.2">
      <c r="A31" s="545"/>
      <c r="B31" s="546"/>
      <c r="C31" s="1502" t="s">
        <v>68</v>
      </c>
      <c r="D31" s="1502"/>
      <c r="E31" s="1077">
        <v>912.07</v>
      </c>
      <c r="F31" s="1077">
        <v>907.91</v>
      </c>
      <c r="G31" s="1078">
        <v>906.18</v>
      </c>
      <c r="H31" s="1078">
        <v>907.38</v>
      </c>
      <c r="I31" s="1078">
        <v>898.25</v>
      </c>
      <c r="J31" s="613"/>
      <c r="K31" s="545"/>
    </row>
    <row r="32" spans="1:11" ht="18.75" customHeight="1" x14ac:dyDescent="0.2">
      <c r="A32" s="2"/>
      <c r="B32" s="4"/>
      <c r="C32" s="206" t="s">
        <v>332</v>
      </c>
      <c r="D32" s="13"/>
      <c r="E32" s="1079">
        <v>1959.37</v>
      </c>
      <c r="F32" s="1079">
        <v>1962.68</v>
      </c>
      <c r="G32" s="1080">
        <v>1976.73</v>
      </c>
      <c r="H32" s="1080">
        <v>1928.47</v>
      </c>
      <c r="I32" s="1080">
        <v>1864.56</v>
      </c>
      <c r="J32" s="613"/>
      <c r="K32" s="2"/>
    </row>
    <row r="33" spans="1:11" ht="18.75" customHeight="1" x14ac:dyDescent="0.2">
      <c r="A33" s="2"/>
      <c r="B33" s="4"/>
      <c r="C33" s="206" t="s">
        <v>256</v>
      </c>
      <c r="D33" s="22"/>
      <c r="E33" s="1079">
        <v>1237.76</v>
      </c>
      <c r="F33" s="1079">
        <v>1240.1099999999999</v>
      </c>
      <c r="G33" s="1080">
        <v>1224.56</v>
      </c>
      <c r="H33" s="1080">
        <v>1231.3499999999999</v>
      </c>
      <c r="I33" s="1080">
        <v>1217.74</v>
      </c>
      <c r="J33" s="613"/>
      <c r="K33" s="2"/>
    </row>
    <row r="34" spans="1:11" ht="18.75" customHeight="1" x14ac:dyDescent="0.2">
      <c r="A34" s="2"/>
      <c r="B34" s="4"/>
      <c r="C34" s="206" t="s">
        <v>257</v>
      </c>
      <c r="D34" s="22"/>
      <c r="E34" s="1079">
        <v>737.23</v>
      </c>
      <c r="F34" s="1079">
        <v>733.54</v>
      </c>
      <c r="G34" s="1080">
        <v>727.64</v>
      </c>
      <c r="H34" s="1080">
        <v>735.8</v>
      </c>
      <c r="I34" s="1080">
        <v>731.14</v>
      </c>
      <c r="J34" s="613"/>
      <c r="K34" s="2"/>
    </row>
    <row r="35" spans="1:11" ht="18.75" customHeight="1" x14ac:dyDescent="0.2">
      <c r="A35" s="2"/>
      <c r="B35" s="4"/>
      <c r="C35" s="206" t="s">
        <v>84</v>
      </c>
      <c r="D35" s="13"/>
      <c r="E35" s="1079">
        <v>716.71</v>
      </c>
      <c r="F35" s="1079">
        <v>722.92</v>
      </c>
      <c r="G35" s="1080">
        <v>722.52</v>
      </c>
      <c r="H35" s="1080">
        <v>740.72</v>
      </c>
      <c r="I35" s="1080">
        <v>730.4</v>
      </c>
      <c r="J35" s="543"/>
      <c r="K35" s="2"/>
    </row>
    <row r="36" spans="1:11" ht="18.75" customHeight="1" x14ac:dyDescent="0.2">
      <c r="A36" s="2"/>
      <c r="B36" s="4"/>
      <c r="C36" s="206" t="s">
        <v>258</v>
      </c>
      <c r="D36" s="22"/>
      <c r="E36" s="1079">
        <v>770.11</v>
      </c>
      <c r="F36" s="1079">
        <v>763.81</v>
      </c>
      <c r="G36" s="1080">
        <v>765.55</v>
      </c>
      <c r="H36" s="1080">
        <v>767.03</v>
      </c>
      <c r="I36" s="1080">
        <v>757.38</v>
      </c>
      <c r="J36" s="543"/>
      <c r="K36" s="2"/>
    </row>
    <row r="37" spans="1:11" ht="18.75" customHeight="1" x14ac:dyDescent="0.2">
      <c r="A37" s="2"/>
      <c r="B37" s="4"/>
      <c r="C37" s="206" t="s">
        <v>83</v>
      </c>
      <c r="D37" s="22"/>
      <c r="E37" s="1079">
        <v>737.21</v>
      </c>
      <c r="F37" s="1079">
        <v>752.71</v>
      </c>
      <c r="G37" s="1080">
        <v>743.56</v>
      </c>
      <c r="H37" s="1080">
        <v>741.11</v>
      </c>
      <c r="I37" s="1080">
        <v>737.88</v>
      </c>
      <c r="J37" s="543"/>
      <c r="K37" s="2"/>
    </row>
    <row r="38" spans="1:11" ht="18.75" customHeight="1" x14ac:dyDescent="0.2">
      <c r="A38" s="2"/>
      <c r="B38" s="4"/>
      <c r="C38" s="206" t="s">
        <v>259</v>
      </c>
      <c r="D38" s="22"/>
      <c r="E38" s="1079">
        <v>741.52</v>
      </c>
      <c r="F38" s="1079">
        <v>746.54</v>
      </c>
      <c r="G38" s="1080">
        <v>772.74</v>
      </c>
      <c r="H38" s="1080">
        <v>767.43</v>
      </c>
      <c r="I38" s="1080">
        <v>757.15</v>
      </c>
      <c r="J38" s="543"/>
      <c r="K38" s="2"/>
    </row>
    <row r="39" spans="1:11" ht="18.75" customHeight="1" x14ac:dyDescent="0.2">
      <c r="A39" s="2"/>
      <c r="B39" s="4"/>
      <c r="C39" s="206" t="s">
        <v>82</v>
      </c>
      <c r="D39" s="22"/>
      <c r="E39" s="1079">
        <v>738.64</v>
      </c>
      <c r="F39" s="1079">
        <v>740.4</v>
      </c>
      <c r="G39" s="1080">
        <v>735.22</v>
      </c>
      <c r="H39" s="1080">
        <v>743.76</v>
      </c>
      <c r="I39" s="1080">
        <v>745.87</v>
      </c>
      <c r="J39" s="543"/>
      <c r="K39" s="2"/>
    </row>
    <row r="40" spans="1:11" ht="18.75" customHeight="1" x14ac:dyDescent="0.2">
      <c r="A40" s="2"/>
      <c r="B40" s="4"/>
      <c r="C40" s="206" t="s">
        <v>81</v>
      </c>
      <c r="D40" s="22"/>
      <c r="E40" s="1079">
        <v>848.15</v>
      </c>
      <c r="F40" s="1079">
        <v>837.59</v>
      </c>
      <c r="G40" s="1080">
        <v>844.84</v>
      </c>
      <c r="H40" s="1080">
        <v>845.2</v>
      </c>
      <c r="I40" s="1080">
        <v>838</v>
      </c>
      <c r="J40" s="543"/>
      <c r="K40" s="2"/>
    </row>
    <row r="41" spans="1:11" ht="18.75" customHeight="1" x14ac:dyDescent="0.2">
      <c r="A41" s="2"/>
      <c r="B41" s="4"/>
      <c r="C41" s="206" t="s">
        <v>260</v>
      </c>
      <c r="D41" s="22"/>
      <c r="E41" s="1079">
        <v>748.59</v>
      </c>
      <c r="F41" s="1079">
        <v>733.3</v>
      </c>
      <c r="G41" s="1080">
        <v>742.8</v>
      </c>
      <c r="H41" s="1080">
        <v>754.77</v>
      </c>
      <c r="I41" s="1080">
        <v>756.34</v>
      </c>
      <c r="J41" s="543"/>
      <c r="K41" s="2"/>
    </row>
    <row r="42" spans="1:11" ht="18.75" customHeight="1" x14ac:dyDescent="0.2">
      <c r="A42" s="2"/>
      <c r="B42" s="4"/>
      <c r="C42" s="206" t="s">
        <v>80</v>
      </c>
      <c r="D42" s="13"/>
      <c r="E42" s="1079">
        <v>919.27</v>
      </c>
      <c r="F42" s="1079">
        <v>860.55</v>
      </c>
      <c r="G42" s="1080">
        <v>888.21</v>
      </c>
      <c r="H42" s="1080">
        <v>909.23</v>
      </c>
      <c r="I42" s="1080">
        <v>880.36</v>
      </c>
      <c r="J42" s="543"/>
      <c r="K42" s="2"/>
    </row>
    <row r="43" spans="1:11" ht="18.75" customHeight="1" x14ac:dyDescent="0.2">
      <c r="A43" s="2"/>
      <c r="B43" s="4"/>
      <c r="C43" s="206" t="s">
        <v>261</v>
      </c>
      <c r="D43" s="22"/>
      <c r="E43" s="1079">
        <v>890.99</v>
      </c>
      <c r="F43" s="1079">
        <v>872.02</v>
      </c>
      <c r="G43" s="1080">
        <v>899.69</v>
      </c>
      <c r="H43" s="1080">
        <v>904.23</v>
      </c>
      <c r="I43" s="1080">
        <v>893.53</v>
      </c>
      <c r="J43" s="543"/>
      <c r="K43" s="2"/>
    </row>
    <row r="44" spans="1:11" ht="18.75" customHeight="1" x14ac:dyDescent="0.2">
      <c r="A44" s="2"/>
      <c r="B44" s="4"/>
      <c r="C44" s="206" t="s">
        <v>262</v>
      </c>
      <c r="D44" s="22"/>
      <c r="E44" s="1079">
        <v>831.07</v>
      </c>
      <c r="F44" s="1079">
        <v>829.01</v>
      </c>
      <c r="G44" s="1080">
        <v>830.91</v>
      </c>
      <c r="H44" s="1080">
        <v>836.01</v>
      </c>
      <c r="I44" s="1080">
        <v>844.77</v>
      </c>
      <c r="J44" s="543"/>
      <c r="K44" s="2"/>
    </row>
    <row r="45" spans="1:11" ht="18.75" customHeight="1" x14ac:dyDescent="0.2">
      <c r="A45" s="2"/>
      <c r="B45" s="4"/>
      <c r="C45" s="206" t="s">
        <v>338</v>
      </c>
      <c r="D45" s="22"/>
      <c r="E45" s="1079">
        <v>808.75</v>
      </c>
      <c r="F45" s="1079">
        <v>808.33</v>
      </c>
      <c r="G45" s="1080">
        <v>816.52</v>
      </c>
      <c r="H45" s="1080">
        <v>818.77</v>
      </c>
      <c r="I45" s="1080">
        <v>803.41</v>
      </c>
      <c r="J45" s="543"/>
      <c r="K45" s="2"/>
    </row>
    <row r="46" spans="1:11" ht="18.75" customHeight="1" x14ac:dyDescent="0.2">
      <c r="A46" s="2"/>
      <c r="B46" s="4"/>
      <c r="C46" s="206" t="s">
        <v>339</v>
      </c>
      <c r="D46" s="22"/>
      <c r="E46" s="1079">
        <v>713.2</v>
      </c>
      <c r="F46" s="1079">
        <v>717.07</v>
      </c>
      <c r="G46" s="1080">
        <v>716.04</v>
      </c>
      <c r="H46" s="1080">
        <v>717.64</v>
      </c>
      <c r="I46" s="1080">
        <v>712.18</v>
      </c>
      <c r="J46" s="543"/>
      <c r="K46" s="2"/>
    </row>
    <row r="47" spans="1:11" s="549" customFormat="1" ht="13.5" customHeight="1" x14ac:dyDescent="0.2">
      <c r="A47" s="738"/>
      <c r="B47" s="738"/>
      <c r="C47" s="1503" t="s">
        <v>469</v>
      </c>
      <c r="D47" s="1503"/>
      <c r="E47" s="1503"/>
      <c r="F47" s="1503"/>
      <c r="G47" s="1503"/>
      <c r="H47" s="1503"/>
      <c r="I47" s="1503"/>
      <c r="J47" s="614"/>
      <c r="K47" s="738"/>
    </row>
    <row r="48" spans="1:11" ht="13.5" customHeight="1" x14ac:dyDescent="0.2">
      <c r="A48" s="2"/>
      <c r="B48" s="4"/>
      <c r="C48" s="42" t="s">
        <v>487</v>
      </c>
      <c r="D48" s="741"/>
      <c r="E48" s="741"/>
      <c r="F48" s="741"/>
      <c r="G48" s="741"/>
      <c r="H48" s="741"/>
      <c r="I48" s="741"/>
      <c r="J48" s="543"/>
      <c r="K48" s="2"/>
    </row>
    <row r="49" spans="1:11" ht="13.5" customHeight="1" x14ac:dyDescent="0.2">
      <c r="A49" s="2"/>
      <c r="B49" s="2"/>
      <c r="C49" s="2"/>
      <c r="D49" s="738"/>
      <c r="E49" s="4"/>
      <c r="F49" s="4"/>
      <c r="G49" s="4"/>
      <c r="H49" s="1501">
        <v>42401</v>
      </c>
      <c r="I49" s="1501"/>
      <c r="J49" s="265">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18" customWidth="1"/>
    <col min="2" max="2" width="2.5703125" style="418" customWidth="1"/>
    <col min="3" max="3" width="2.28515625" style="418" customWidth="1"/>
    <col min="4" max="4" width="27.85546875" style="481" customWidth="1"/>
    <col min="5" max="6" width="5" style="481" customWidth="1"/>
    <col min="7" max="9" width="5" style="418" customWidth="1"/>
    <col min="10" max="17" width="5.140625" style="418" customWidth="1"/>
    <col min="18" max="18" width="2.5703125" style="418" customWidth="1"/>
    <col min="19" max="19" width="1" style="418" customWidth="1"/>
    <col min="20" max="20" width="7.42578125" style="418" customWidth="1"/>
    <col min="21" max="21" width="7.5703125" style="1060" bestFit="1" customWidth="1"/>
    <col min="22" max="22" width="6.5703125" style="418" bestFit="1" customWidth="1"/>
    <col min="23" max="23" width="5.5703125" style="418" customWidth="1"/>
    <col min="24" max="16384" width="9.140625" style="418"/>
  </cols>
  <sheetData>
    <row r="1" spans="1:23" ht="13.5" customHeight="1" x14ac:dyDescent="0.2">
      <c r="A1" s="413"/>
      <c r="B1" s="481"/>
      <c r="C1" s="1507" t="s">
        <v>34</v>
      </c>
      <c r="D1" s="1507"/>
      <c r="E1" s="1507"/>
      <c r="F1" s="1507"/>
      <c r="G1" s="423"/>
      <c r="H1" s="423"/>
      <c r="I1" s="423"/>
      <c r="J1" s="1517" t="s">
        <v>424</v>
      </c>
      <c r="K1" s="1517"/>
      <c r="L1" s="1517"/>
      <c r="M1" s="1517"/>
      <c r="N1" s="1517"/>
      <c r="O1" s="1517"/>
      <c r="P1" s="1517"/>
      <c r="Q1" s="617"/>
      <c r="R1" s="617"/>
      <c r="S1" s="413"/>
    </row>
    <row r="2" spans="1:23" ht="6" customHeight="1" x14ac:dyDescent="0.2">
      <c r="A2" s="616"/>
      <c r="B2" s="537"/>
      <c r="C2" s="994"/>
      <c r="D2" s="1251"/>
      <c r="E2" s="470"/>
      <c r="F2" s="470"/>
      <c r="G2" s="470"/>
      <c r="H2" s="470"/>
      <c r="I2" s="470"/>
      <c r="J2" s="470"/>
      <c r="K2" s="470"/>
      <c r="L2" s="470"/>
      <c r="M2" s="470"/>
      <c r="N2" s="470"/>
      <c r="O2" s="470"/>
      <c r="P2" s="470"/>
      <c r="Q2" s="470"/>
      <c r="R2" s="423"/>
      <c r="S2" s="423"/>
    </row>
    <row r="3" spans="1:23" ht="11.25" customHeight="1" thickBot="1" x14ac:dyDescent="0.25">
      <c r="A3" s="413"/>
      <c r="B3" s="482"/>
      <c r="C3" s="478"/>
      <c r="D3" s="478"/>
      <c r="E3" s="423"/>
      <c r="F3" s="423"/>
      <c r="G3" s="423"/>
      <c r="H3" s="423"/>
      <c r="I3" s="423"/>
      <c r="J3" s="780"/>
      <c r="K3" s="780"/>
      <c r="L3" s="780"/>
      <c r="M3" s="780"/>
      <c r="N3" s="780"/>
      <c r="O3" s="780"/>
      <c r="P3" s="780"/>
      <c r="Q3" s="780" t="s">
        <v>70</v>
      </c>
      <c r="R3" s="423"/>
      <c r="S3" s="423"/>
    </row>
    <row r="4" spans="1:23" ht="13.5" customHeight="1" thickBot="1" x14ac:dyDescent="0.25">
      <c r="A4" s="413"/>
      <c r="B4" s="482"/>
      <c r="C4" s="1508" t="s">
        <v>129</v>
      </c>
      <c r="D4" s="1509"/>
      <c r="E4" s="1509"/>
      <c r="F4" s="1509"/>
      <c r="G4" s="1509"/>
      <c r="H4" s="1509"/>
      <c r="I4" s="1509"/>
      <c r="J4" s="1509"/>
      <c r="K4" s="1509"/>
      <c r="L4" s="1509"/>
      <c r="M4" s="1509"/>
      <c r="N4" s="1509"/>
      <c r="O4" s="1509"/>
      <c r="P4" s="1509"/>
      <c r="Q4" s="1510"/>
      <c r="R4" s="423"/>
      <c r="S4" s="423"/>
    </row>
    <row r="5" spans="1:23" ht="3.75" customHeight="1" x14ac:dyDescent="0.2">
      <c r="A5" s="413"/>
      <c r="B5" s="482"/>
      <c r="C5" s="478"/>
      <c r="D5" s="478"/>
      <c r="E5" s="423"/>
      <c r="F5" s="423"/>
      <c r="G5" s="431"/>
      <c r="H5" s="423"/>
      <c r="I5" s="423"/>
      <c r="J5" s="493"/>
      <c r="K5" s="493"/>
      <c r="L5" s="493"/>
      <c r="M5" s="493"/>
      <c r="N5" s="493"/>
      <c r="O5" s="493"/>
      <c r="P5" s="493"/>
      <c r="Q5" s="493"/>
      <c r="R5" s="423"/>
      <c r="S5" s="423"/>
    </row>
    <row r="6" spans="1:23" ht="13.5" customHeight="1" x14ac:dyDescent="0.2">
      <c r="A6" s="413"/>
      <c r="B6" s="482"/>
      <c r="C6" s="1511" t="s">
        <v>128</v>
      </c>
      <c r="D6" s="1512"/>
      <c r="E6" s="1512"/>
      <c r="F6" s="1512"/>
      <c r="G6" s="1512"/>
      <c r="H6" s="1512"/>
      <c r="I6" s="1512"/>
      <c r="J6" s="1512"/>
      <c r="K6" s="1512"/>
      <c r="L6" s="1512"/>
      <c r="M6" s="1512"/>
      <c r="N6" s="1512"/>
      <c r="O6" s="1512"/>
      <c r="P6" s="1512"/>
      <c r="Q6" s="1513"/>
      <c r="R6" s="423"/>
      <c r="S6" s="423"/>
    </row>
    <row r="7" spans="1:23" ht="2.25" customHeight="1" x14ac:dyDescent="0.2">
      <c r="A7" s="413"/>
      <c r="B7" s="482"/>
      <c r="C7" s="1514" t="s">
        <v>78</v>
      </c>
      <c r="D7" s="1514"/>
      <c r="E7" s="430"/>
      <c r="F7" s="430"/>
      <c r="G7" s="1516">
        <v>2014</v>
      </c>
      <c r="H7" s="1516"/>
      <c r="I7" s="1516"/>
      <c r="J7" s="1516"/>
      <c r="K7" s="1516"/>
      <c r="L7" s="1516"/>
      <c r="M7" s="1516"/>
      <c r="N7" s="1516"/>
      <c r="O7" s="1516"/>
      <c r="P7" s="1516"/>
      <c r="Q7" s="1516"/>
      <c r="R7" s="423"/>
      <c r="S7" s="423"/>
    </row>
    <row r="8" spans="1:23" ht="13.5" customHeight="1" x14ac:dyDescent="0.2">
      <c r="A8" s="413"/>
      <c r="B8" s="482"/>
      <c r="C8" s="1515"/>
      <c r="D8" s="1515"/>
      <c r="E8" s="1518">
        <v>2015</v>
      </c>
      <c r="F8" s="1519"/>
      <c r="G8" s="1519"/>
      <c r="H8" s="1519"/>
      <c r="I8" s="1519"/>
      <c r="J8" s="1519"/>
      <c r="K8" s="1519"/>
      <c r="L8" s="1519"/>
      <c r="M8" s="1519"/>
      <c r="N8" s="1519"/>
      <c r="O8" s="1519"/>
      <c r="P8" s="1519"/>
      <c r="Q8" s="1255">
        <v>2016</v>
      </c>
      <c r="R8" s="423"/>
      <c r="S8" s="423"/>
    </row>
    <row r="9" spans="1:23" ht="12.75" customHeight="1" x14ac:dyDescent="0.2">
      <c r="A9" s="413"/>
      <c r="B9" s="482"/>
      <c r="C9" s="428"/>
      <c r="D9" s="428"/>
      <c r="E9" s="866" t="s">
        <v>423</v>
      </c>
      <c r="F9" s="866" t="s">
        <v>104</v>
      </c>
      <c r="G9" s="1085" t="s">
        <v>103</v>
      </c>
      <c r="H9" s="867" t="s">
        <v>102</v>
      </c>
      <c r="I9" s="867" t="s">
        <v>101</v>
      </c>
      <c r="J9" s="867" t="s">
        <v>100</v>
      </c>
      <c r="K9" s="867" t="s">
        <v>99</v>
      </c>
      <c r="L9" s="867" t="s">
        <v>98</v>
      </c>
      <c r="M9" s="867" t="s">
        <v>468</v>
      </c>
      <c r="N9" s="867" t="s">
        <v>471</v>
      </c>
      <c r="O9" s="867" t="s">
        <v>95</v>
      </c>
      <c r="P9" s="867" t="s">
        <v>94</v>
      </c>
      <c r="Q9" s="1256" t="s">
        <v>93</v>
      </c>
      <c r="R9" s="539"/>
      <c r="S9" s="423"/>
    </row>
    <row r="10" spans="1:23" s="498" customFormat="1" ht="16.5" customHeight="1" x14ac:dyDescent="0.2">
      <c r="A10" s="494"/>
      <c r="B10" s="495"/>
      <c r="C10" s="1454" t="s">
        <v>106</v>
      </c>
      <c r="D10" s="1454"/>
      <c r="E10" s="496">
        <v>13</v>
      </c>
      <c r="F10" s="496" t="s">
        <v>635</v>
      </c>
      <c r="G10" s="496">
        <v>14</v>
      </c>
      <c r="H10" s="496">
        <v>16</v>
      </c>
      <c r="I10" s="496">
        <v>23</v>
      </c>
      <c r="J10" s="496">
        <v>19</v>
      </c>
      <c r="K10" s="496">
        <v>18</v>
      </c>
      <c r="L10" s="496">
        <v>22</v>
      </c>
      <c r="M10" s="496">
        <v>9</v>
      </c>
      <c r="N10" s="496">
        <v>10</v>
      </c>
      <c r="O10" s="496">
        <v>19</v>
      </c>
      <c r="P10" s="496" t="s">
        <v>634</v>
      </c>
      <c r="Q10" s="496">
        <v>16</v>
      </c>
      <c r="R10" s="539"/>
      <c r="S10" s="497"/>
      <c r="T10" s="894"/>
      <c r="U10" s="1061"/>
      <c r="V10" s="894"/>
    </row>
    <row r="11" spans="1:23" s="502" customFormat="1" ht="10.5" customHeight="1" x14ac:dyDescent="0.2">
      <c r="A11" s="499"/>
      <c r="B11" s="500"/>
      <c r="C11" s="993"/>
      <c r="D11" s="590" t="s">
        <v>249</v>
      </c>
      <c r="E11" s="1325">
        <v>3</v>
      </c>
      <c r="F11" s="1325">
        <v>5</v>
      </c>
      <c r="G11" s="1325">
        <v>6</v>
      </c>
      <c r="H11" s="1325">
        <v>4</v>
      </c>
      <c r="I11" s="1325">
        <v>7</v>
      </c>
      <c r="J11" s="1325">
        <v>11</v>
      </c>
      <c r="K11" s="1325">
        <v>5</v>
      </c>
      <c r="L11" s="1325">
        <v>13</v>
      </c>
      <c r="M11" s="1324">
        <v>3</v>
      </c>
      <c r="N11" s="1324">
        <v>4</v>
      </c>
      <c r="O11" s="1324">
        <v>2</v>
      </c>
      <c r="P11" s="1324">
        <v>2</v>
      </c>
      <c r="Q11" s="1324">
        <v>4</v>
      </c>
      <c r="R11" s="539"/>
      <c r="S11" s="478"/>
      <c r="U11" s="1061"/>
      <c r="V11" s="894"/>
      <c r="W11" s="995"/>
    </row>
    <row r="12" spans="1:23" s="502" customFormat="1" ht="10.5" customHeight="1" x14ac:dyDescent="0.2">
      <c r="A12" s="499"/>
      <c r="B12" s="500"/>
      <c r="C12" s="993"/>
      <c r="D12" s="590" t="s">
        <v>250</v>
      </c>
      <c r="E12" s="1325">
        <v>1</v>
      </c>
      <c r="F12" s="1325" t="s">
        <v>9</v>
      </c>
      <c r="G12" s="1325">
        <v>3</v>
      </c>
      <c r="H12" s="1325">
        <v>1</v>
      </c>
      <c r="I12" s="1325">
        <v>2</v>
      </c>
      <c r="J12" s="1325">
        <v>2</v>
      </c>
      <c r="K12" s="1325">
        <v>3</v>
      </c>
      <c r="L12" s="1325">
        <v>2</v>
      </c>
      <c r="M12" s="1324" t="s">
        <v>9</v>
      </c>
      <c r="N12" s="1324">
        <v>1</v>
      </c>
      <c r="O12" s="1324">
        <v>4</v>
      </c>
      <c r="P12" s="1324">
        <v>1</v>
      </c>
      <c r="Q12" s="1324">
        <v>3</v>
      </c>
      <c r="R12" s="539"/>
      <c r="S12" s="478"/>
      <c r="U12" s="1061"/>
      <c r="V12" s="894"/>
      <c r="W12" s="995"/>
    </row>
    <row r="13" spans="1:23" s="1010" customFormat="1" ht="10.5" customHeight="1" x14ac:dyDescent="0.2">
      <c r="A13" s="1197"/>
      <c r="B13" s="1198"/>
      <c r="C13" s="1192"/>
      <c r="D13" s="590" t="s">
        <v>251</v>
      </c>
      <c r="E13" s="1325">
        <v>2</v>
      </c>
      <c r="F13" s="1325">
        <v>3</v>
      </c>
      <c r="G13" s="1325">
        <v>1</v>
      </c>
      <c r="H13" s="1325">
        <v>10</v>
      </c>
      <c r="I13" s="1325">
        <v>12</v>
      </c>
      <c r="J13" s="1325">
        <v>4</v>
      </c>
      <c r="K13" s="1325">
        <v>4</v>
      </c>
      <c r="L13" s="1325">
        <v>4</v>
      </c>
      <c r="M13" s="1324">
        <v>3</v>
      </c>
      <c r="N13" s="1324" t="s">
        <v>9</v>
      </c>
      <c r="O13" s="1324">
        <v>7</v>
      </c>
      <c r="P13" s="1324">
        <v>3</v>
      </c>
      <c r="Q13" s="1324">
        <v>4</v>
      </c>
      <c r="R13" s="803"/>
      <c r="S13" s="1199"/>
      <c r="U13" s="1061"/>
      <c r="V13" s="894"/>
      <c r="W13" s="1200"/>
    </row>
    <row r="14" spans="1:23" s="502" customFormat="1" ht="12" customHeight="1" x14ac:dyDescent="0.2">
      <c r="A14" s="499"/>
      <c r="B14" s="500"/>
      <c r="C14" s="993"/>
      <c r="D14" s="590" t="s">
        <v>252</v>
      </c>
      <c r="E14" s="1325">
        <v>2</v>
      </c>
      <c r="F14" s="1325" t="s">
        <v>637</v>
      </c>
      <c r="G14" s="1325">
        <v>1</v>
      </c>
      <c r="H14" s="1325" t="s">
        <v>9</v>
      </c>
      <c r="I14" s="1325" t="s">
        <v>9</v>
      </c>
      <c r="J14" s="1325" t="s">
        <v>9</v>
      </c>
      <c r="K14" s="1325">
        <v>1</v>
      </c>
      <c r="L14" s="1325" t="s">
        <v>9</v>
      </c>
      <c r="M14" s="1324">
        <v>1</v>
      </c>
      <c r="N14" s="1324">
        <v>1</v>
      </c>
      <c r="O14" s="1324" t="s">
        <v>9</v>
      </c>
      <c r="P14" s="1324" t="s">
        <v>9</v>
      </c>
      <c r="Q14" s="1324" t="s">
        <v>9</v>
      </c>
      <c r="R14" s="501"/>
      <c r="S14" s="478"/>
      <c r="U14" s="1061"/>
      <c r="V14" s="894"/>
    </row>
    <row r="15" spans="1:23" s="502" customFormat="1" ht="10.5" customHeight="1" x14ac:dyDescent="0.2">
      <c r="A15" s="499"/>
      <c r="B15" s="500"/>
      <c r="C15" s="993"/>
      <c r="D15" s="590" t="s">
        <v>253</v>
      </c>
      <c r="E15" s="1325" t="s">
        <v>9</v>
      </c>
      <c r="F15" s="1325" t="s">
        <v>9</v>
      </c>
      <c r="G15" s="1325" t="s">
        <v>9</v>
      </c>
      <c r="H15" s="1325" t="s">
        <v>9</v>
      </c>
      <c r="I15" s="1325" t="s">
        <v>9</v>
      </c>
      <c r="J15" s="1325" t="s">
        <v>9</v>
      </c>
      <c r="K15" s="1325" t="s">
        <v>9</v>
      </c>
      <c r="L15" s="1325" t="s">
        <v>9</v>
      </c>
      <c r="M15" s="1324" t="s">
        <v>9</v>
      </c>
      <c r="N15" s="1324" t="s">
        <v>9</v>
      </c>
      <c r="O15" s="1324" t="s">
        <v>9</v>
      </c>
      <c r="P15" s="1324" t="s">
        <v>9</v>
      </c>
      <c r="Q15" s="1324" t="s">
        <v>9</v>
      </c>
      <c r="R15" s="501"/>
      <c r="S15" s="478"/>
      <c r="T15" s="911"/>
      <c r="U15" s="1061"/>
      <c r="V15" s="894"/>
    </row>
    <row r="16" spans="1:23" s="502" customFormat="1" ht="10.5" customHeight="1" x14ac:dyDescent="0.2">
      <c r="A16" s="499"/>
      <c r="B16" s="500"/>
      <c r="C16" s="993"/>
      <c r="D16" s="590" t="s">
        <v>254</v>
      </c>
      <c r="E16" s="1325" t="s">
        <v>9</v>
      </c>
      <c r="F16" s="1325" t="s">
        <v>9</v>
      </c>
      <c r="G16" s="1325" t="s">
        <v>9</v>
      </c>
      <c r="H16" s="1325" t="s">
        <v>9</v>
      </c>
      <c r="I16" s="1325" t="s">
        <v>9</v>
      </c>
      <c r="J16" s="1325" t="s">
        <v>9</v>
      </c>
      <c r="K16" s="1325" t="s">
        <v>9</v>
      </c>
      <c r="L16" s="1325" t="s">
        <v>9</v>
      </c>
      <c r="M16" s="1324" t="s">
        <v>9</v>
      </c>
      <c r="N16" s="1324" t="s">
        <v>9</v>
      </c>
      <c r="O16" s="1324">
        <v>1</v>
      </c>
      <c r="P16" s="1324" t="s">
        <v>9</v>
      </c>
      <c r="Q16" s="1324" t="s">
        <v>9</v>
      </c>
      <c r="R16" s="501"/>
      <c r="S16" s="478"/>
      <c r="U16" s="1061"/>
      <c r="V16" s="894"/>
    </row>
    <row r="17" spans="1:22" s="502" customFormat="1" ht="12" customHeight="1" x14ac:dyDescent="0.2">
      <c r="A17" s="499"/>
      <c r="B17" s="500"/>
      <c r="C17" s="993"/>
      <c r="D17" s="503" t="s">
        <v>255</v>
      </c>
      <c r="E17" s="1325">
        <v>5</v>
      </c>
      <c r="F17" s="1325">
        <v>2</v>
      </c>
      <c r="G17" s="1325">
        <v>3</v>
      </c>
      <c r="H17" s="1325">
        <v>1</v>
      </c>
      <c r="I17" s="1325">
        <v>2</v>
      </c>
      <c r="J17" s="1325">
        <v>2</v>
      </c>
      <c r="K17" s="1325">
        <v>5</v>
      </c>
      <c r="L17" s="1325">
        <v>3</v>
      </c>
      <c r="M17" s="1324">
        <v>2</v>
      </c>
      <c r="N17" s="1324">
        <v>4</v>
      </c>
      <c r="O17" s="1324">
        <v>5</v>
      </c>
      <c r="P17" s="1324" t="s">
        <v>638</v>
      </c>
      <c r="Q17" s="1324">
        <v>5</v>
      </c>
      <c r="R17" s="501"/>
      <c r="S17" s="478"/>
      <c r="U17" s="1061"/>
      <c r="V17" s="894"/>
    </row>
    <row r="18" spans="1:22" s="498" customFormat="1" ht="14.25" customHeight="1" x14ac:dyDescent="0.2">
      <c r="A18" s="504"/>
      <c r="B18" s="505"/>
      <c r="C18" s="991" t="s">
        <v>306</v>
      </c>
      <c r="D18" s="506"/>
      <c r="E18" s="496">
        <v>4</v>
      </c>
      <c r="F18" s="496">
        <v>6</v>
      </c>
      <c r="G18" s="496">
        <v>8</v>
      </c>
      <c r="H18" s="496">
        <v>13</v>
      </c>
      <c r="I18" s="496">
        <v>13</v>
      </c>
      <c r="J18" s="496">
        <v>13</v>
      </c>
      <c r="K18" s="496">
        <v>8</v>
      </c>
      <c r="L18" s="496">
        <v>14</v>
      </c>
      <c r="M18" s="496">
        <v>3</v>
      </c>
      <c r="N18" s="496">
        <v>3</v>
      </c>
      <c r="O18" s="496">
        <v>8</v>
      </c>
      <c r="P18" s="496">
        <v>3</v>
      </c>
      <c r="Q18" s="496">
        <v>3</v>
      </c>
      <c r="R18" s="501"/>
      <c r="S18" s="478"/>
      <c r="T18" s="911"/>
      <c r="U18" s="1061"/>
    </row>
    <row r="19" spans="1:22" s="510" customFormat="1" ht="14.25" customHeight="1" x14ac:dyDescent="0.2">
      <c r="A19" s="507"/>
      <c r="B19" s="508"/>
      <c r="C19" s="991" t="s">
        <v>307</v>
      </c>
      <c r="D19" s="1250"/>
      <c r="E19" s="509">
        <v>32008</v>
      </c>
      <c r="F19" s="509">
        <v>25414</v>
      </c>
      <c r="G19" s="509">
        <v>62990</v>
      </c>
      <c r="H19" s="509">
        <v>9949</v>
      </c>
      <c r="I19" s="509">
        <v>7459</v>
      </c>
      <c r="J19" s="509">
        <v>20029</v>
      </c>
      <c r="K19" s="509">
        <v>23684</v>
      </c>
      <c r="L19" s="509">
        <v>158232</v>
      </c>
      <c r="M19" s="509">
        <v>9694</v>
      </c>
      <c r="N19" s="509">
        <v>14369</v>
      </c>
      <c r="O19" s="509">
        <v>110969</v>
      </c>
      <c r="P19" s="509">
        <v>20262</v>
      </c>
      <c r="Q19" s="509">
        <v>7603</v>
      </c>
      <c r="R19" s="501"/>
      <c r="S19" s="478"/>
      <c r="T19" s="911"/>
      <c r="U19" s="1062"/>
    </row>
    <row r="20" spans="1:22" ht="9.75" customHeight="1" x14ac:dyDescent="0.2">
      <c r="A20" s="413"/>
      <c r="B20" s="482"/>
      <c r="C20" s="1504" t="s">
        <v>127</v>
      </c>
      <c r="D20" s="1504"/>
      <c r="E20" s="1324" t="s">
        <v>9</v>
      </c>
      <c r="F20" s="1324" t="s">
        <v>9</v>
      </c>
      <c r="G20" s="1324" t="s">
        <v>9</v>
      </c>
      <c r="H20" s="1324" t="s">
        <v>9</v>
      </c>
      <c r="I20" s="1324" t="s">
        <v>9</v>
      </c>
      <c r="J20" s="1324">
        <v>1759</v>
      </c>
      <c r="K20" s="1324">
        <v>262</v>
      </c>
      <c r="L20" s="1324">
        <v>916</v>
      </c>
      <c r="M20" s="1324" t="s">
        <v>9</v>
      </c>
      <c r="N20" s="1324" t="s">
        <v>9</v>
      </c>
      <c r="O20" s="1324" t="s">
        <v>9</v>
      </c>
      <c r="P20" s="1324" t="s">
        <v>9</v>
      </c>
      <c r="Q20" s="1324" t="s">
        <v>9</v>
      </c>
      <c r="R20" s="501"/>
      <c r="S20" s="478"/>
      <c r="T20" s="502"/>
      <c r="U20" s="1062"/>
    </row>
    <row r="21" spans="1:22" ht="9.75" customHeight="1" x14ac:dyDescent="0.2">
      <c r="A21" s="413"/>
      <c r="B21" s="482"/>
      <c r="C21" s="1504" t="s">
        <v>126</v>
      </c>
      <c r="D21" s="1504"/>
      <c r="E21" s="1324" t="s">
        <v>9</v>
      </c>
      <c r="F21" s="1324" t="s">
        <v>9</v>
      </c>
      <c r="G21" s="1324" t="s">
        <v>9</v>
      </c>
      <c r="H21" s="1324" t="s">
        <v>9</v>
      </c>
      <c r="I21" s="1324" t="s">
        <v>9</v>
      </c>
      <c r="J21" s="1324" t="s">
        <v>9</v>
      </c>
      <c r="K21" s="1324" t="s">
        <v>9</v>
      </c>
      <c r="L21" s="1324" t="s">
        <v>9</v>
      </c>
      <c r="M21" s="1324" t="s">
        <v>9</v>
      </c>
      <c r="N21" s="1324" t="s">
        <v>9</v>
      </c>
      <c r="O21" s="1324" t="s">
        <v>9</v>
      </c>
      <c r="P21" s="1324" t="s">
        <v>9</v>
      </c>
      <c r="Q21" s="1324" t="s">
        <v>9</v>
      </c>
      <c r="R21" s="539"/>
      <c r="S21" s="423"/>
      <c r="T21" s="476"/>
      <c r="V21" s="476"/>
    </row>
    <row r="22" spans="1:22" ht="9.75" customHeight="1" x14ac:dyDescent="0.2">
      <c r="A22" s="413"/>
      <c r="B22" s="482"/>
      <c r="C22" s="1504" t="s">
        <v>125</v>
      </c>
      <c r="D22" s="1504"/>
      <c r="E22" s="1324">
        <v>25584</v>
      </c>
      <c r="F22" s="1324">
        <v>11598</v>
      </c>
      <c r="G22" s="1324">
        <v>41160</v>
      </c>
      <c r="H22" s="1324">
        <v>2914</v>
      </c>
      <c r="I22" s="1324">
        <v>1756</v>
      </c>
      <c r="J22" s="1324">
        <v>5427</v>
      </c>
      <c r="K22" s="1324">
        <v>23273</v>
      </c>
      <c r="L22" s="1324">
        <v>31263</v>
      </c>
      <c r="M22" s="1324" t="s">
        <v>9</v>
      </c>
      <c r="N22" s="1324" t="s">
        <v>9</v>
      </c>
      <c r="O22" s="1324">
        <v>32357</v>
      </c>
      <c r="P22" s="1324">
        <v>307</v>
      </c>
      <c r="Q22" s="1324">
        <v>2990</v>
      </c>
      <c r="R22" s="539"/>
      <c r="S22" s="423"/>
      <c r="T22" s="476"/>
      <c r="U22" s="1062"/>
    </row>
    <row r="23" spans="1:22" ht="9.75" customHeight="1" x14ac:dyDescent="0.2">
      <c r="A23" s="413"/>
      <c r="B23" s="482"/>
      <c r="C23" s="1504" t="s">
        <v>124</v>
      </c>
      <c r="D23" s="1504"/>
      <c r="E23" s="1324" t="s">
        <v>9</v>
      </c>
      <c r="F23" s="1324" t="s">
        <v>9</v>
      </c>
      <c r="G23" s="1324" t="s">
        <v>9</v>
      </c>
      <c r="H23" s="1324" t="s">
        <v>9</v>
      </c>
      <c r="I23" s="1324">
        <v>11</v>
      </c>
      <c r="J23" s="1324" t="s">
        <v>9</v>
      </c>
      <c r="K23" s="1324" t="s">
        <v>9</v>
      </c>
      <c r="L23" s="1324" t="s">
        <v>9</v>
      </c>
      <c r="M23" s="1324" t="s">
        <v>9</v>
      </c>
      <c r="N23" s="1324" t="s">
        <v>9</v>
      </c>
      <c r="O23" s="1324" t="s">
        <v>9</v>
      </c>
      <c r="P23" s="1324" t="s">
        <v>9</v>
      </c>
      <c r="Q23" s="1324" t="s">
        <v>9</v>
      </c>
      <c r="R23" s="539"/>
      <c r="S23" s="423"/>
      <c r="V23" s="476"/>
    </row>
    <row r="24" spans="1:22" ht="9.75" customHeight="1" x14ac:dyDescent="0.2">
      <c r="A24" s="413"/>
      <c r="B24" s="482"/>
      <c r="C24" s="1504" t="s">
        <v>123</v>
      </c>
      <c r="D24" s="1504"/>
      <c r="E24" s="1324" t="s">
        <v>9</v>
      </c>
      <c r="F24" s="1324" t="s">
        <v>9</v>
      </c>
      <c r="G24" s="1324" t="s">
        <v>9</v>
      </c>
      <c r="H24" s="1324" t="s">
        <v>9</v>
      </c>
      <c r="I24" s="1324" t="s">
        <v>9</v>
      </c>
      <c r="J24" s="1324" t="s">
        <v>9</v>
      </c>
      <c r="K24" s="1324" t="s">
        <v>9</v>
      </c>
      <c r="L24" s="1324" t="s">
        <v>9</v>
      </c>
      <c r="M24" s="1324" t="s">
        <v>9</v>
      </c>
      <c r="N24" s="1324" t="s">
        <v>9</v>
      </c>
      <c r="O24" s="1324">
        <v>114</v>
      </c>
      <c r="P24" s="1324" t="s">
        <v>9</v>
      </c>
      <c r="Q24" s="1324" t="s">
        <v>9</v>
      </c>
      <c r="R24" s="539"/>
      <c r="S24" s="423"/>
      <c r="U24" s="1062"/>
    </row>
    <row r="25" spans="1:22" ht="9.75" customHeight="1" x14ac:dyDescent="0.2">
      <c r="A25" s="413"/>
      <c r="B25" s="482"/>
      <c r="C25" s="1504" t="s">
        <v>122</v>
      </c>
      <c r="D25" s="1504"/>
      <c r="E25" s="1324" t="s">
        <v>9</v>
      </c>
      <c r="F25" s="1324" t="s">
        <v>9</v>
      </c>
      <c r="G25" s="1324" t="s">
        <v>9</v>
      </c>
      <c r="H25" s="1324" t="s">
        <v>9</v>
      </c>
      <c r="I25" s="1324" t="s">
        <v>9</v>
      </c>
      <c r="J25" s="1324" t="s">
        <v>9</v>
      </c>
      <c r="K25" s="1324" t="s">
        <v>9</v>
      </c>
      <c r="L25" s="1324">
        <v>104048</v>
      </c>
      <c r="M25" s="1324" t="s">
        <v>9</v>
      </c>
      <c r="N25" s="1324" t="s">
        <v>9</v>
      </c>
      <c r="O25" s="1324" t="s">
        <v>9</v>
      </c>
      <c r="P25" s="1324" t="s">
        <v>9</v>
      </c>
      <c r="Q25" s="1324" t="s">
        <v>9</v>
      </c>
      <c r="R25" s="539"/>
      <c r="S25" s="423"/>
      <c r="T25" s="476"/>
    </row>
    <row r="26" spans="1:22" ht="9.75" customHeight="1" x14ac:dyDescent="0.2">
      <c r="A26" s="413"/>
      <c r="B26" s="482"/>
      <c r="C26" s="1504" t="s">
        <v>121</v>
      </c>
      <c r="D26" s="1504"/>
      <c r="E26" s="1324">
        <v>6256</v>
      </c>
      <c r="F26" s="1324">
        <v>3174</v>
      </c>
      <c r="G26" s="1324" t="s">
        <v>9</v>
      </c>
      <c r="H26" s="1324">
        <v>6622</v>
      </c>
      <c r="I26" s="1324">
        <v>4378</v>
      </c>
      <c r="J26" s="1324">
        <v>9664</v>
      </c>
      <c r="K26" s="1324">
        <v>109</v>
      </c>
      <c r="L26" s="1324" t="s">
        <v>9</v>
      </c>
      <c r="M26" s="1324">
        <v>8918</v>
      </c>
      <c r="N26" s="1324">
        <v>14369</v>
      </c>
      <c r="O26" s="1324" t="s">
        <v>9</v>
      </c>
      <c r="P26" s="1324" t="s">
        <v>9</v>
      </c>
      <c r="Q26" s="1324">
        <v>4473</v>
      </c>
      <c r="R26" s="539"/>
      <c r="S26" s="423"/>
      <c r="T26" s="476"/>
      <c r="U26" s="1062"/>
      <c r="V26" s="476"/>
    </row>
    <row r="27" spans="1:22" ht="9.75" customHeight="1" x14ac:dyDescent="0.2">
      <c r="A27" s="413"/>
      <c r="B27" s="482"/>
      <c r="C27" s="1504" t="s">
        <v>120</v>
      </c>
      <c r="D27" s="1504"/>
      <c r="E27" s="1324">
        <v>160</v>
      </c>
      <c r="F27" s="1324">
        <v>10642</v>
      </c>
      <c r="G27" s="1324">
        <v>364</v>
      </c>
      <c r="H27" s="1324">
        <v>364</v>
      </c>
      <c r="I27" s="1324">
        <v>1314</v>
      </c>
      <c r="J27" s="1324">
        <v>174</v>
      </c>
      <c r="K27" s="1324">
        <v>40</v>
      </c>
      <c r="L27" s="1324">
        <v>3416</v>
      </c>
      <c r="M27" s="1324" t="s">
        <v>9</v>
      </c>
      <c r="N27" s="1324" t="s">
        <v>9</v>
      </c>
      <c r="O27" s="1324" t="s">
        <v>9</v>
      </c>
      <c r="P27" s="1324" t="s">
        <v>9</v>
      </c>
      <c r="Q27" s="1324">
        <v>140</v>
      </c>
      <c r="R27" s="539"/>
      <c r="S27" s="423"/>
    </row>
    <row r="28" spans="1:22" ht="9.75" customHeight="1" x14ac:dyDescent="0.2">
      <c r="A28" s="413"/>
      <c r="B28" s="482"/>
      <c r="C28" s="1504" t="s">
        <v>119</v>
      </c>
      <c r="D28" s="1504"/>
      <c r="E28" s="1324" t="s">
        <v>9</v>
      </c>
      <c r="F28" s="1324" t="s">
        <v>9</v>
      </c>
      <c r="G28" s="1324" t="s">
        <v>9</v>
      </c>
      <c r="H28" s="1324" t="s">
        <v>9</v>
      </c>
      <c r="I28" s="1324" t="s">
        <v>9</v>
      </c>
      <c r="J28" s="1324" t="s">
        <v>9</v>
      </c>
      <c r="K28" s="1324" t="s">
        <v>9</v>
      </c>
      <c r="L28" s="1324" t="s">
        <v>9</v>
      </c>
      <c r="M28" s="1324" t="s">
        <v>9</v>
      </c>
      <c r="N28" s="1324" t="s">
        <v>9</v>
      </c>
      <c r="O28" s="1324" t="s">
        <v>9</v>
      </c>
      <c r="P28" s="1324" t="s">
        <v>9</v>
      </c>
      <c r="Q28" s="1324" t="s">
        <v>9</v>
      </c>
      <c r="R28" s="539"/>
      <c r="S28" s="423"/>
      <c r="U28" s="1062"/>
    </row>
    <row r="29" spans="1:22" ht="9.75" customHeight="1" x14ac:dyDescent="0.2">
      <c r="A29" s="413"/>
      <c r="B29" s="482"/>
      <c r="C29" s="1504" t="s">
        <v>118</v>
      </c>
      <c r="D29" s="1504"/>
      <c r="E29" s="1324" t="s">
        <v>9</v>
      </c>
      <c r="F29" s="1324" t="s">
        <v>9</v>
      </c>
      <c r="G29" s="1324" t="s">
        <v>9</v>
      </c>
      <c r="H29" s="1324" t="s">
        <v>9</v>
      </c>
      <c r="I29" s="1324" t="s">
        <v>9</v>
      </c>
      <c r="J29" s="1324" t="s">
        <v>9</v>
      </c>
      <c r="K29" s="1324" t="s">
        <v>9</v>
      </c>
      <c r="L29" s="1324" t="s">
        <v>9</v>
      </c>
      <c r="M29" s="1324" t="s">
        <v>9</v>
      </c>
      <c r="N29" s="1324" t="s">
        <v>9</v>
      </c>
      <c r="O29" s="1324" t="s">
        <v>9</v>
      </c>
      <c r="P29" s="1324" t="s">
        <v>9</v>
      </c>
      <c r="Q29" s="1324" t="s">
        <v>9</v>
      </c>
      <c r="R29" s="539"/>
      <c r="S29" s="423"/>
      <c r="U29" s="1062"/>
    </row>
    <row r="30" spans="1:22" ht="9.75" customHeight="1" x14ac:dyDescent="0.2">
      <c r="A30" s="413"/>
      <c r="B30" s="482"/>
      <c r="C30" s="1504" t="s">
        <v>117</v>
      </c>
      <c r="D30" s="1504"/>
      <c r="E30" s="1324" t="s">
        <v>9</v>
      </c>
      <c r="F30" s="1324" t="s">
        <v>9</v>
      </c>
      <c r="G30" s="1324" t="s">
        <v>9</v>
      </c>
      <c r="H30" s="1324" t="s">
        <v>9</v>
      </c>
      <c r="I30" s="1324" t="s">
        <v>9</v>
      </c>
      <c r="J30" s="1324" t="s">
        <v>9</v>
      </c>
      <c r="K30" s="1324" t="s">
        <v>9</v>
      </c>
      <c r="L30" s="1324" t="s">
        <v>9</v>
      </c>
      <c r="M30" s="1324" t="s">
        <v>9</v>
      </c>
      <c r="N30" s="1324" t="s">
        <v>9</v>
      </c>
      <c r="O30" s="1324" t="s">
        <v>9</v>
      </c>
      <c r="P30" s="1324" t="s">
        <v>9</v>
      </c>
      <c r="Q30" s="1324" t="s">
        <v>9</v>
      </c>
      <c r="R30" s="539"/>
      <c r="S30" s="423"/>
    </row>
    <row r="31" spans="1:22" ht="9.75" customHeight="1" x14ac:dyDescent="0.2">
      <c r="A31" s="413"/>
      <c r="B31" s="482"/>
      <c r="C31" s="1505" t="s">
        <v>636</v>
      </c>
      <c r="D31" s="1505"/>
      <c r="E31" s="1324" t="s">
        <v>9</v>
      </c>
      <c r="F31" s="1324" t="s">
        <v>9</v>
      </c>
      <c r="G31" s="1324" t="s">
        <v>9</v>
      </c>
      <c r="H31" s="1324" t="s">
        <v>9</v>
      </c>
      <c r="I31" s="1324" t="s">
        <v>9</v>
      </c>
      <c r="J31" s="1324" t="s">
        <v>9</v>
      </c>
      <c r="K31" s="1324" t="s">
        <v>9</v>
      </c>
      <c r="L31" s="1324" t="s">
        <v>9</v>
      </c>
      <c r="M31" s="1324" t="s">
        <v>9</v>
      </c>
      <c r="N31" s="1324" t="s">
        <v>9</v>
      </c>
      <c r="O31" s="1324" t="s">
        <v>9</v>
      </c>
      <c r="P31" s="1324" t="s">
        <v>9</v>
      </c>
      <c r="Q31" s="1324" t="s">
        <v>9</v>
      </c>
      <c r="R31" s="511"/>
      <c r="S31" s="423"/>
    </row>
    <row r="32" spans="1:22" ht="9.75" customHeight="1" x14ac:dyDescent="0.2">
      <c r="A32" s="413"/>
      <c r="B32" s="482"/>
      <c r="C32" s="1504" t="s">
        <v>116</v>
      </c>
      <c r="D32" s="1504"/>
      <c r="E32" s="1324" t="s">
        <v>9</v>
      </c>
      <c r="F32" s="1324" t="s">
        <v>9</v>
      </c>
      <c r="G32" s="1324" t="s">
        <v>9</v>
      </c>
      <c r="H32" s="1324" t="s">
        <v>9</v>
      </c>
      <c r="I32" s="1324" t="s">
        <v>9</v>
      </c>
      <c r="J32" s="1324" t="s">
        <v>9</v>
      </c>
      <c r="K32" s="1324" t="s">
        <v>9</v>
      </c>
      <c r="L32" s="1324" t="s">
        <v>9</v>
      </c>
      <c r="M32" s="1324" t="s">
        <v>9</v>
      </c>
      <c r="N32" s="1324" t="s">
        <v>9</v>
      </c>
      <c r="O32" s="1324" t="s">
        <v>9</v>
      </c>
      <c r="P32" s="1324">
        <v>19955</v>
      </c>
      <c r="Q32" s="1324" t="s">
        <v>9</v>
      </c>
      <c r="R32" s="511"/>
      <c r="S32" s="423"/>
    </row>
    <row r="33" spans="1:23" ht="9.75" customHeight="1" x14ac:dyDescent="0.2">
      <c r="A33" s="413"/>
      <c r="B33" s="482"/>
      <c r="C33" s="1504" t="s">
        <v>115</v>
      </c>
      <c r="D33" s="1504"/>
      <c r="E33" s="1324" t="s">
        <v>9</v>
      </c>
      <c r="F33" s="1324" t="s">
        <v>9</v>
      </c>
      <c r="G33" s="1324" t="s">
        <v>9</v>
      </c>
      <c r="H33" s="1324" t="s">
        <v>9</v>
      </c>
      <c r="I33" s="1324" t="s">
        <v>9</v>
      </c>
      <c r="J33" s="1324">
        <v>3005</v>
      </c>
      <c r="K33" s="1324" t="s">
        <v>9</v>
      </c>
      <c r="L33" s="1324" t="s">
        <v>9</v>
      </c>
      <c r="M33" s="1324">
        <v>256</v>
      </c>
      <c r="N33" s="1324" t="s">
        <v>9</v>
      </c>
      <c r="O33" s="1324" t="s">
        <v>9</v>
      </c>
      <c r="P33" s="1324" t="s">
        <v>9</v>
      </c>
      <c r="Q33" s="1324" t="s">
        <v>9</v>
      </c>
      <c r="R33" s="511"/>
      <c r="S33" s="423"/>
    </row>
    <row r="34" spans="1:23" ht="9.75" customHeight="1" x14ac:dyDescent="0.2">
      <c r="A34" s="413">
        <v>4661</v>
      </c>
      <c r="B34" s="482"/>
      <c r="C34" s="1506" t="s">
        <v>114</v>
      </c>
      <c r="D34" s="1506"/>
      <c r="E34" s="1324" t="s">
        <v>9</v>
      </c>
      <c r="F34" s="1324" t="s">
        <v>9</v>
      </c>
      <c r="G34" s="1324" t="s">
        <v>9</v>
      </c>
      <c r="H34" s="1324" t="s">
        <v>9</v>
      </c>
      <c r="I34" s="1324" t="s">
        <v>9</v>
      </c>
      <c r="J34" s="1324" t="s">
        <v>9</v>
      </c>
      <c r="K34" s="1324" t="s">
        <v>9</v>
      </c>
      <c r="L34" s="1324" t="s">
        <v>9</v>
      </c>
      <c r="M34" s="1324" t="s">
        <v>9</v>
      </c>
      <c r="N34" s="1324" t="s">
        <v>9</v>
      </c>
      <c r="O34" s="1324" t="s">
        <v>9</v>
      </c>
      <c r="P34" s="1324" t="s">
        <v>9</v>
      </c>
      <c r="Q34" s="1324" t="s">
        <v>9</v>
      </c>
      <c r="R34" s="511"/>
      <c r="S34" s="423"/>
    </row>
    <row r="35" spans="1:23" ht="9.75" customHeight="1" x14ac:dyDescent="0.2">
      <c r="A35" s="413"/>
      <c r="B35" s="482"/>
      <c r="C35" s="1504" t="s">
        <v>113</v>
      </c>
      <c r="D35" s="1504"/>
      <c r="E35" s="1324" t="s">
        <v>9</v>
      </c>
      <c r="F35" s="1324" t="s">
        <v>9</v>
      </c>
      <c r="G35" s="1324">
        <v>21466</v>
      </c>
      <c r="H35" s="1324">
        <v>49</v>
      </c>
      <c r="I35" s="1324" t="s">
        <v>9</v>
      </c>
      <c r="J35" s="1324" t="s">
        <v>9</v>
      </c>
      <c r="K35" s="1324" t="s">
        <v>9</v>
      </c>
      <c r="L35" s="1324" t="s">
        <v>9</v>
      </c>
      <c r="M35" s="1324" t="s">
        <v>9</v>
      </c>
      <c r="N35" s="1324" t="s">
        <v>9</v>
      </c>
      <c r="O35" s="1324" t="s">
        <v>9</v>
      </c>
      <c r="P35" s="1324" t="s">
        <v>9</v>
      </c>
      <c r="Q35" s="1324" t="s">
        <v>9</v>
      </c>
      <c r="R35" s="511"/>
      <c r="S35" s="423"/>
    </row>
    <row r="36" spans="1:23" ht="9.75" customHeight="1" x14ac:dyDescent="0.2">
      <c r="A36" s="413"/>
      <c r="B36" s="482"/>
      <c r="C36" s="1504" t="s">
        <v>112</v>
      </c>
      <c r="D36" s="1504"/>
      <c r="E36" s="1324" t="s">
        <v>9</v>
      </c>
      <c r="F36" s="1324" t="s">
        <v>9</v>
      </c>
      <c r="G36" s="1324" t="s">
        <v>9</v>
      </c>
      <c r="H36" s="1324" t="s">
        <v>9</v>
      </c>
      <c r="I36" s="1324" t="s">
        <v>9</v>
      </c>
      <c r="J36" s="1324" t="s">
        <v>9</v>
      </c>
      <c r="K36" s="1324" t="s">
        <v>9</v>
      </c>
      <c r="L36" s="1324">
        <v>18589</v>
      </c>
      <c r="M36" s="1324">
        <v>520</v>
      </c>
      <c r="N36" s="1324" t="s">
        <v>9</v>
      </c>
      <c r="O36" s="1324" t="s">
        <v>9</v>
      </c>
      <c r="P36" s="1324" t="s">
        <v>9</v>
      </c>
      <c r="Q36" s="1324" t="s">
        <v>9</v>
      </c>
      <c r="R36" s="511"/>
      <c r="S36" s="423"/>
    </row>
    <row r="37" spans="1:23" ht="9.75" customHeight="1" x14ac:dyDescent="0.2">
      <c r="A37" s="413"/>
      <c r="B37" s="482"/>
      <c r="C37" s="1504" t="s">
        <v>292</v>
      </c>
      <c r="D37" s="1504"/>
      <c r="E37" s="1324">
        <v>8</v>
      </c>
      <c r="F37" s="1324" t="s">
        <v>9</v>
      </c>
      <c r="G37" s="1324" t="s">
        <v>9</v>
      </c>
      <c r="H37" s="1324" t="s">
        <v>9</v>
      </c>
      <c r="I37" s="1324" t="s">
        <v>9</v>
      </c>
      <c r="J37" s="1324" t="s">
        <v>9</v>
      </c>
      <c r="K37" s="1324" t="s">
        <v>9</v>
      </c>
      <c r="L37" s="1324" t="s">
        <v>9</v>
      </c>
      <c r="M37" s="1324" t="s">
        <v>9</v>
      </c>
      <c r="N37" s="1324" t="s">
        <v>9</v>
      </c>
      <c r="O37" s="1324" t="s">
        <v>9</v>
      </c>
      <c r="P37" s="1324" t="s">
        <v>9</v>
      </c>
      <c r="Q37" s="1324" t="s">
        <v>9</v>
      </c>
      <c r="R37" s="539"/>
      <c r="S37" s="423"/>
    </row>
    <row r="38" spans="1:23" ht="9.75" customHeight="1" x14ac:dyDescent="0.2">
      <c r="A38" s="413"/>
      <c r="B38" s="482"/>
      <c r="C38" s="1504" t="s">
        <v>111</v>
      </c>
      <c r="D38" s="1504"/>
      <c r="E38" s="1324" t="s">
        <v>9</v>
      </c>
      <c r="F38" s="1324" t="s">
        <v>9</v>
      </c>
      <c r="G38" s="1324" t="s">
        <v>9</v>
      </c>
      <c r="H38" s="1324" t="s">
        <v>9</v>
      </c>
      <c r="I38" s="1324" t="s">
        <v>9</v>
      </c>
      <c r="J38" s="1324" t="s">
        <v>9</v>
      </c>
      <c r="K38" s="1324" t="s">
        <v>9</v>
      </c>
      <c r="L38" s="1324" t="s">
        <v>9</v>
      </c>
      <c r="M38" s="1324" t="s">
        <v>9</v>
      </c>
      <c r="N38" s="1324" t="s">
        <v>9</v>
      </c>
      <c r="O38" s="1324" t="s">
        <v>9</v>
      </c>
      <c r="P38" s="1324" t="s">
        <v>9</v>
      </c>
      <c r="Q38" s="1324" t="s">
        <v>9</v>
      </c>
      <c r="R38" s="539"/>
      <c r="S38" s="423"/>
    </row>
    <row r="39" spans="1:23" ht="9.75" customHeight="1" x14ac:dyDescent="0.2">
      <c r="A39" s="413"/>
      <c r="B39" s="482"/>
      <c r="C39" s="1504" t="s">
        <v>110</v>
      </c>
      <c r="D39" s="1504"/>
      <c r="E39" s="1324" t="s">
        <v>9</v>
      </c>
      <c r="F39" s="1324" t="s">
        <v>9</v>
      </c>
      <c r="G39" s="1324" t="s">
        <v>9</v>
      </c>
      <c r="H39" s="1324" t="s">
        <v>9</v>
      </c>
      <c r="I39" s="1324" t="s">
        <v>9</v>
      </c>
      <c r="J39" s="1324" t="s">
        <v>9</v>
      </c>
      <c r="K39" s="1324" t="s">
        <v>9</v>
      </c>
      <c r="L39" s="1324" t="s">
        <v>9</v>
      </c>
      <c r="M39" s="1324" t="s">
        <v>9</v>
      </c>
      <c r="N39" s="1324" t="s">
        <v>9</v>
      </c>
      <c r="O39" s="1324" t="s">
        <v>9</v>
      </c>
      <c r="P39" s="1324" t="s">
        <v>9</v>
      </c>
      <c r="Q39" s="1324" t="s">
        <v>9</v>
      </c>
      <c r="R39" s="539"/>
      <c r="S39" s="423"/>
    </row>
    <row r="40" spans="1:23" s="502" customFormat="1" ht="9.75" customHeight="1" x14ac:dyDescent="0.2">
      <c r="A40" s="499"/>
      <c r="B40" s="500"/>
      <c r="C40" s="1504" t="s">
        <v>109</v>
      </c>
      <c r="D40" s="1504"/>
      <c r="E40" s="1324" t="s">
        <v>9</v>
      </c>
      <c r="F40" s="1324" t="s">
        <v>9</v>
      </c>
      <c r="G40" s="1324" t="s">
        <v>9</v>
      </c>
      <c r="H40" s="1324" t="s">
        <v>9</v>
      </c>
      <c r="I40" s="1324" t="s">
        <v>9</v>
      </c>
      <c r="J40" s="1324" t="s">
        <v>9</v>
      </c>
      <c r="K40" s="1324" t="s">
        <v>9</v>
      </c>
      <c r="L40" s="1324" t="s">
        <v>9</v>
      </c>
      <c r="M40" s="1324" t="s">
        <v>9</v>
      </c>
      <c r="N40" s="1324" t="s">
        <v>9</v>
      </c>
      <c r="O40" s="1324" t="s">
        <v>9</v>
      </c>
      <c r="P40" s="1324" t="s">
        <v>9</v>
      </c>
      <c r="Q40" s="1324" t="s">
        <v>9</v>
      </c>
      <c r="R40" s="539"/>
      <c r="S40" s="478"/>
      <c r="U40" s="1060"/>
    </row>
    <row r="41" spans="1:23" s="502" customFormat="1" ht="9.75" customHeight="1" x14ac:dyDescent="0.2">
      <c r="A41" s="499"/>
      <c r="B41" s="500"/>
      <c r="C41" s="1520" t="s">
        <v>108</v>
      </c>
      <c r="D41" s="1520"/>
      <c r="E41" s="1324" t="s">
        <v>9</v>
      </c>
      <c r="F41" s="1324" t="s">
        <v>9</v>
      </c>
      <c r="G41" s="1324" t="s">
        <v>9</v>
      </c>
      <c r="H41" s="1324" t="s">
        <v>9</v>
      </c>
      <c r="I41" s="1324" t="s">
        <v>9</v>
      </c>
      <c r="J41" s="1324" t="s">
        <v>9</v>
      </c>
      <c r="K41" s="1324" t="s">
        <v>9</v>
      </c>
      <c r="L41" s="1324" t="s">
        <v>9</v>
      </c>
      <c r="M41" s="1324" t="s">
        <v>9</v>
      </c>
      <c r="N41" s="1324" t="s">
        <v>9</v>
      </c>
      <c r="O41" s="1324">
        <v>78498</v>
      </c>
      <c r="P41" s="1324" t="s">
        <v>9</v>
      </c>
      <c r="Q41" s="1324" t="s">
        <v>9</v>
      </c>
      <c r="R41" s="539"/>
      <c r="S41" s="478"/>
      <c r="U41" s="1060"/>
    </row>
    <row r="42" spans="1:23" s="427" customFormat="1" ht="29.25" customHeight="1" x14ac:dyDescent="0.2">
      <c r="A42" s="425"/>
      <c r="B42" s="586"/>
      <c r="C42" s="1521" t="s">
        <v>633</v>
      </c>
      <c r="D42" s="1521"/>
      <c r="E42" s="1521"/>
      <c r="F42" s="1521"/>
      <c r="G42" s="1521"/>
      <c r="H42" s="1521"/>
      <c r="I42" s="1521"/>
      <c r="J42" s="1521"/>
      <c r="K42" s="1521"/>
      <c r="L42" s="1521"/>
      <c r="M42" s="1521"/>
      <c r="N42" s="1521"/>
      <c r="O42" s="1521"/>
      <c r="P42" s="1521"/>
      <c r="Q42" s="1521"/>
      <c r="R42" s="649"/>
      <c r="S42" s="426"/>
      <c r="U42" s="1063"/>
    </row>
    <row r="43" spans="1:23" ht="13.5" customHeight="1" x14ac:dyDescent="0.2">
      <c r="A43" s="413"/>
      <c r="B43" s="482"/>
      <c r="C43" s="1511" t="s">
        <v>182</v>
      </c>
      <c r="D43" s="1512"/>
      <c r="E43" s="1512"/>
      <c r="F43" s="1512"/>
      <c r="G43" s="1512"/>
      <c r="H43" s="1512"/>
      <c r="I43" s="1512"/>
      <c r="J43" s="1512"/>
      <c r="K43" s="1512"/>
      <c r="L43" s="1512"/>
      <c r="M43" s="1512"/>
      <c r="N43" s="1512"/>
      <c r="O43" s="1512"/>
      <c r="P43" s="1512"/>
      <c r="Q43" s="1513"/>
      <c r="R43" s="423"/>
      <c r="S43" s="423"/>
    </row>
    <row r="44" spans="1:23" s="527" customFormat="1" ht="2.25" customHeight="1" x14ac:dyDescent="0.2">
      <c r="A44" s="524"/>
      <c r="B44" s="525"/>
      <c r="C44" s="526"/>
      <c r="D44" s="442"/>
      <c r="E44" s="908"/>
      <c r="F44" s="908"/>
      <c r="G44" s="908"/>
      <c r="H44" s="908"/>
      <c r="I44" s="908"/>
      <c r="J44" s="908"/>
      <c r="K44" s="908"/>
      <c r="L44" s="908"/>
      <c r="M44" s="908"/>
      <c r="N44" s="908"/>
      <c r="O44" s="908"/>
      <c r="P44" s="908"/>
      <c r="Q44" s="908"/>
      <c r="R44" s="459"/>
      <c r="S44" s="459"/>
      <c r="U44" s="1060"/>
    </row>
    <row r="45" spans="1:23" ht="12.75" customHeight="1" x14ac:dyDescent="0.2">
      <c r="A45" s="413"/>
      <c r="B45" s="482"/>
      <c r="C45" s="428"/>
      <c r="D45" s="428"/>
      <c r="E45" s="836">
        <v>2003</v>
      </c>
      <c r="F45" s="1002">
        <v>2004</v>
      </c>
      <c r="G45" s="1002">
        <v>2005</v>
      </c>
      <c r="H45" s="836">
        <v>2006</v>
      </c>
      <c r="I45" s="1002">
        <v>2007</v>
      </c>
      <c r="J45" s="1002">
        <v>2008</v>
      </c>
      <c r="K45" s="836">
        <v>2009</v>
      </c>
      <c r="L45" s="1002">
        <v>2010</v>
      </c>
      <c r="M45" s="1002">
        <v>2011</v>
      </c>
      <c r="N45" s="836">
        <v>2012</v>
      </c>
      <c r="O45" s="1002">
        <v>2013</v>
      </c>
      <c r="P45" s="1002">
        <v>2014</v>
      </c>
      <c r="Q45" s="836">
        <v>2015</v>
      </c>
      <c r="R45" s="539"/>
      <c r="S45" s="423"/>
      <c r="T45" s="1010"/>
      <c r="U45" s="1064"/>
      <c r="V45" s="1010"/>
      <c r="W45" s="1010"/>
    </row>
    <row r="46" spans="1:23" s="1007" customFormat="1" ht="11.25" customHeight="1" x14ac:dyDescent="0.2">
      <c r="A46" s="1003"/>
      <c r="B46" s="1004"/>
      <c r="C46" s="1528" t="s">
        <v>68</v>
      </c>
      <c r="D46" s="1528"/>
      <c r="E46" s="1008">
        <v>521</v>
      </c>
      <c r="F46" s="1008">
        <v>208</v>
      </c>
      <c r="G46" s="1008">
        <v>334</v>
      </c>
      <c r="H46" s="1008">
        <v>396</v>
      </c>
      <c r="I46" s="1008">
        <v>343</v>
      </c>
      <c r="J46" s="1008">
        <v>441</v>
      </c>
      <c r="K46" s="1008">
        <v>361</v>
      </c>
      <c r="L46" s="1008">
        <v>352</v>
      </c>
      <c r="M46" s="1008">
        <v>200</v>
      </c>
      <c r="N46" s="1008">
        <v>107</v>
      </c>
      <c r="O46" s="1008">
        <v>106</v>
      </c>
      <c r="P46" s="1008">
        <v>174</v>
      </c>
      <c r="Q46" s="1008">
        <v>182</v>
      </c>
      <c r="R46" s="1005"/>
      <c r="S46" s="1006"/>
      <c r="T46" s="1010"/>
      <c r="U46" s="1196"/>
      <c r="V46" s="1010"/>
      <c r="W46" s="1010"/>
    </row>
    <row r="47" spans="1:23" s="1007" customFormat="1" ht="11.25" customHeight="1" x14ac:dyDescent="0.2">
      <c r="A47" s="1003"/>
      <c r="B47" s="1004"/>
      <c r="C47" s="1529" t="s">
        <v>421</v>
      </c>
      <c r="D47" s="1528"/>
      <c r="E47" s="1008">
        <v>370</v>
      </c>
      <c r="F47" s="1008">
        <v>167</v>
      </c>
      <c r="G47" s="1008">
        <v>277</v>
      </c>
      <c r="H47" s="1008">
        <v>258</v>
      </c>
      <c r="I47" s="1008">
        <v>268</v>
      </c>
      <c r="J47" s="1008">
        <v>304</v>
      </c>
      <c r="K47" s="1008">
        <v>259</v>
      </c>
      <c r="L47" s="1008">
        <v>234</v>
      </c>
      <c r="M47" s="1008">
        <v>183</v>
      </c>
      <c r="N47" s="1008">
        <v>94</v>
      </c>
      <c r="O47" s="1008">
        <v>97</v>
      </c>
      <c r="P47" s="1008">
        <v>161</v>
      </c>
      <c r="Q47" s="1008">
        <v>145</v>
      </c>
      <c r="R47" s="1005"/>
      <c r="S47" s="1006"/>
      <c r="T47" s="1010"/>
      <c r="U47" s="1064"/>
      <c r="V47" s="1010"/>
      <c r="W47" s="1010"/>
    </row>
    <row r="48" spans="1:23" s="502" customFormat="1" ht="10.5" customHeight="1" x14ac:dyDescent="0.2">
      <c r="A48" s="499"/>
      <c r="B48" s="500"/>
      <c r="C48" s="1000"/>
      <c r="D48" s="590" t="s">
        <v>249</v>
      </c>
      <c r="E48" s="1324">
        <v>232</v>
      </c>
      <c r="F48" s="1324">
        <v>100</v>
      </c>
      <c r="G48" s="1324">
        <v>151</v>
      </c>
      <c r="H48" s="1324">
        <v>153</v>
      </c>
      <c r="I48" s="1324">
        <v>160</v>
      </c>
      <c r="J48" s="1324">
        <v>172</v>
      </c>
      <c r="K48" s="1324">
        <v>142</v>
      </c>
      <c r="L48" s="1324">
        <v>141</v>
      </c>
      <c r="M48" s="1324">
        <v>93</v>
      </c>
      <c r="N48" s="1324">
        <v>36</v>
      </c>
      <c r="O48" s="1324">
        <v>27</v>
      </c>
      <c r="P48" s="1324">
        <v>49</v>
      </c>
      <c r="Q48" s="1324">
        <v>65</v>
      </c>
      <c r="R48" s="539"/>
      <c r="S48" s="478"/>
      <c r="T48" s="1010"/>
      <c r="U48" s="1064"/>
      <c r="V48" s="1010"/>
      <c r="W48" s="1010"/>
    </row>
    <row r="49" spans="1:23" s="502" customFormat="1" ht="10.5" customHeight="1" x14ac:dyDescent="0.2">
      <c r="A49" s="499"/>
      <c r="B49" s="500"/>
      <c r="C49" s="1000"/>
      <c r="D49" s="590" t="s">
        <v>250</v>
      </c>
      <c r="E49" s="1324">
        <v>30</v>
      </c>
      <c r="F49" s="1324">
        <v>15</v>
      </c>
      <c r="G49" s="1324">
        <v>28</v>
      </c>
      <c r="H49" s="1324">
        <v>26</v>
      </c>
      <c r="I49" s="1324">
        <v>27</v>
      </c>
      <c r="J49" s="1324">
        <v>27</v>
      </c>
      <c r="K49" s="1324">
        <v>22</v>
      </c>
      <c r="L49" s="1324">
        <v>25</v>
      </c>
      <c r="M49" s="1324">
        <v>22</v>
      </c>
      <c r="N49" s="1324">
        <v>9</v>
      </c>
      <c r="O49" s="1324">
        <v>18</v>
      </c>
      <c r="P49" s="1324">
        <v>23</v>
      </c>
      <c r="Q49" s="1324">
        <v>20</v>
      </c>
      <c r="R49" s="539"/>
      <c r="S49" s="478"/>
      <c r="T49" s="1010"/>
      <c r="U49" s="1064"/>
      <c r="V49" s="1010"/>
      <c r="W49" s="1010"/>
    </row>
    <row r="50" spans="1:23" s="502" customFormat="1" ht="10.5" customHeight="1" x14ac:dyDescent="0.2">
      <c r="A50" s="499"/>
      <c r="B50" s="500"/>
      <c r="C50" s="1000"/>
      <c r="D50" s="590" t="s">
        <v>251</v>
      </c>
      <c r="E50" s="1324">
        <v>80</v>
      </c>
      <c r="F50" s="1324">
        <v>46</v>
      </c>
      <c r="G50" s="1324">
        <v>73</v>
      </c>
      <c r="H50" s="1324">
        <v>65</v>
      </c>
      <c r="I50" s="1324">
        <v>64</v>
      </c>
      <c r="J50" s="1324">
        <v>97</v>
      </c>
      <c r="K50" s="1324">
        <v>87</v>
      </c>
      <c r="L50" s="1324">
        <v>64</v>
      </c>
      <c r="M50" s="1324">
        <v>55</v>
      </c>
      <c r="N50" s="1324">
        <v>40</v>
      </c>
      <c r="O50" s="1324">
        <v>49</v>
      </c>
      <c r="P50" s="1324">
        <v>80</v>
      </c>
      <c r="Q50" s="1324">
        <v>53</v>
      </c>
      <c r="R50" s="539"/>
      <c r="S50" s="478"/>
      <c r="T50" s="1010"/>
      <c r="U50" s="1064"/>
      <c r="V50" s="1010"/>
      <c r="W50" s="1010"/>
    </row>
    <row r="51" spans="1:23" s="502" customFormat="1" ht="10.5" customHeight="1" x14ac:dyDescent="0.2">
      <c r="A51" s="499"/>
      <c r="B51" s="500"/>
      <c r="C51" s="1000"/>
      <c r="D51" s="590" t="s">
        <v>253</v>
      </c>
      <c r="E51" s="1324" t="s">
        <v>420</v>
      </c>
      <c r="F51" s="1324" t="s">
        <v>420</v>
      </c>
      <c r="G51" s="1324">
        <v>1</v>
      </c>
      <c r="H51" s="1324" t="s">
        <v>9</v>
      </c>
      <c r="I51" s="1324" t="s">
        <v>9</v>
      </c>
      <c r="J51" s="1324" t="s">
        <v>9</v>
      </c>
      <c r="K51" s="1324">
        <v>1</v>
      </c>
      <c r="L51" s="1324" t="s">
        <v>9</v>
      </c>
      <c r="M51" s="1324">
        <v>1</v>
      </c>
      <c r="N51" s="1324">
        <v>1</v>
      </c>
      <c r="O51" s="1324" t="s">
        <v>9</v>
      </c>
      <c r="P51" s="1324" t="s">
        <v>9</v>
      </c>
      <c r="Q51" s="1324" t="s">
        <v>9</v>
      </c>
      <c r="R51" s="539"/>
      <c r="S51" s="478"/>
      <c r="T51" s="1010"/>
      <c r="U51" s="1064"/>
      <c r="V51" s="1010"/>
      <c r="W51" s="1010"/>
    </row>
    <row r="52" spans="1:23" s="502" customFormat="1" ht="10.5" customHeight="1" x14ac:dyDescent="0.2">
      <c r="A52" s="499"/>
      <c r="B52" s="500"/>
      <c r="C52" s="1000"/>
      <c r="D52" s="590" t="s">
        <v>252</v>
      </c>
      <c r="E52" s="1325">
        <v>28</v>
      </c>
      <c r="F52" s="1325">
        <v>6</v>
      </c>
      <c r="G52" s="1325">
        <v>24</v>
      </c>
      <c r="H52" s="1325">
        <v>14</v>
      </c>
      <c r="I52" s="1325">
        <v>17</v>
      </c>
      <c r="J52" s="1325">
        <v>8</v>
      </c>
      <c r="K52" s="1325">
        <v>7</v>
      </c>
      <c r="L52" s="1325">
        <v>4</v>
      </c>
      <c r="M52" s="1325">
        <v>12</v>
      </c>
      <c r="N52" s="1325">
        <v>8</v>
      </c>
      <c r="O52" s="1325">
        <v>3</v>
      </c>
      <c r="P52" s="1325">
        <v>9</v>
      </c>
      <c r="Q52" s="1325">
        <v>7</v>
      </c>
      <c r="R52" s="539"/>
      <c r="S52" s="478"/>
      <c r="T52" s="1010"/>
      <c r="U52" s="1064"/>
      <c r="V52" s="1010"/>
      <c r="W52" s="1010"/>
    </row>
    <row r="53" spans="1:23" s="1007" customFormat="1" ht="11.25" customHeight="1" x14ac:dyDescent="0.2">
      <c r="A53" s="1003"/>
      <c r="B53" s="1004"/>
      <c r="C53" s="1528" t="s">
        <v>422</v>
      </c>
      <c r="D53" s="1528"/>
      <c r="E53" s="1008">
        <v>151</v>
      </c>
      <c r="F53" s="1008">
        <v>41</v>
      </c>
      <c r="G53" s="1008">
        <v>57</v>
      </c>
      <c r="H53" s="1008">
        <v>138</v>
      </c>
      <c r="I53" s="1008">
        <v>75</v>
      </c>
      <c r="J53" s="1008">
        <v>137</v>
      </c>
      <c r="K53" s="1008">
        <v>102</v>
      </c>
      <c r="L53" s="1008">
        <v>118</v>
      </c>
      <c r="M53" s="1008">
        <v>17</v>
      </c>
      <c r="N53" s="1008">
        <v>13</v>
      </c>
      <c r="O53" s="1008">
        <v>9</v>
      </c>
      <c r="P53" s="1008">
        <v>13</v>
      </c>
      <c r="Q53" s="1008">
        <v>37</v>
      </c>
      <c r="R53" s="1005"/>
      <c r="S53" s="1006"/>
      <c r="T53" s="1010"/>
      <c r="U53" s="1064"/>
      <c r="V53" s="1010"/>
      <c r="W53" s="1010"/>
    </row>
    <row r="54" spans="1:23" s="502" customFormat="1" ht="10.5" customHeight="1" x14ac:dyDescent="0.2">
      <c r="A54" s="499"/>
      <c r="B54" s="500"/>
      <c r="C54" s="1000"/>
      <c r="D54" s="590" t="s">
        <v>254</v>
      </c>
      <c r="E54" s="1325" t="s">
        <v>9</v>
      </c>
      <c r="F54" s="1325">
        <v>1</v>
      </c>
      <c r="G54" s="1325">
        <v>1</v>
      </c>
      <c r="H54" s="1325">
        <v>1</v>
      </c>
      <c r="I54" s="1325">
        <v>1</v>
      </c>
      <c r="J54" s="1325" t="s">
        <v>9</v>
      </c>
      <c r="K54" s="1325">
        <v>1</v>
      </c>
      <c r="L54" s="1325">
        <v>2</v>
      </c>
      <c r="M54" s="1325" t="s">
        <v>9</v>
      </c>
      <c r="N54" s="1325">
        <v>1</v>
      </c>
      <c r="O54" s="1325" t="s">
        <v>9</v>
      </c>
      <c r="P54" s="1325" t="s">
        <v>9</v>
      </c>
      <c r="Q54" s="1325">
        <v>1</v>
      </c>
      <c r="R54" s="539"/>
      <c r="S54" s="478"/>
      <c r="T54" s="1010"/>
      <c r="U54" s="1064"/>
      <c r="V54" s="1010"/>
      <c r="W54" s="1010"/>
    </row>
    <row r="55" spans="1:23" s="502" customFormat="1" ht="10.5" customHeight="1" x14ac:dyDescent="0.2">
      <c r="A55" s="499"/>
      <c r="B55" s="500"/>
      <c r="C55" s="1000"/>
      <c r="D55" s="590" t="s">
        <v>255</v>
      </c>
      <c r="E55" s="1325">
        <v>151</v>
      </c>
      <c r="F55" s="1325">
        <v>40</v>
      </c>
      <c r="G55" s="1325">
        <v>56</v>
      </c>
      <c r="H55" s="1325">
        <v>137</v>
      </c>
      <c r="I55" s="1325">
        <v>74</v>
      </c>
      <c r="J55" s="1325">
        <v>137</v>
      </c>
      <c r="K55" s="1325">
        <v>101</v>
      </c>
      <c r="L55" s="1325">
        <v>116</v>
      </c>
      <c r="M55" s="1325">
        <v>17</v>
      </c>
      <c r="N55" s="1325">
        <v>12</v>
      </c>
      <c r="O55" s="1325">
        <v>9</v>
      </c>
      <c r="P55" s="1325">
        <v>13</v>
      </c>
      <c r="Q55" s="1325">
        <v>36</v>
      </c>
      <c r="R55" s="539"/>
      <c r="S55" s="478"/>
      <c r="T55" s="1010"/>
      <c r="U55" s="1064"/>
      <c r="V55" s="1010"/>
      <c r="W55" s="1010"/>
    </row>
    <row r="56" spans="1:23" s="804" customFormat="1" ht="13.5" customHeight="1" x14ac:dyDescent="0.2">
      <c r="A56" s="800"/>
      <c r="B56" s="781"/>
      <c r="C56" s="513" t="s">
        <v>488</v>
      </c>
      <c r="D56" s="801"/>
      <c r="E56" s="484"/>
      <c r="F56" s="484"/>
      <c r="G56" s="514"/>
      <c r="H56" s="514"/>
      <c r="I56" s="802"/>
      <c r="J56" s="484"/>
      <c r="K56" s="484"/>
      <c r="L56" s="484"/>
      <c r="M56" s="484"/>
      <c r="N56" s="484"/>
      <c r="O56" s="484"/>
      <c r="P56" s="484" t="s">
        <v>105</v>
      </c>
      <c r="Q56" s="484"/>
      <c r="R56" s="803"/>
      <c r="S56" s="514"/>
      <c r="T56" s="1010"/>
      <c r="U56" s="1064"/>
      <c r="V56" s="1010"/>
      <c r="W56" s="1010"/>
    </row>
    <row r="57" spans="1:23" s="469" customFormat="1" ht="14.25" customHeight="1" thickBot="1" x14ac:dyDescent="0.25">
      <c r="A57" s="504"/>
      <c r="B57" s="515"/>
      <c r="C57" s="997"/>
      <c r="D57" s="516"/>
      <c r="E57" s="518"/>
      <c r="F57" s="518"/>
      <c r="G57" s="518"/>
      <c r="H57" s="518"/>
      <c r="I57" s="518"/>
      <c r="J57" s="518"/>
      <c r="K57" s="518"/>
      <c r="L57" s="518"/>
      <c r="M57" s="518"/>
      <c r="N57" s="518"/>
      <c r="O57" s="518"/>
      <c r="P57" s="518"/>
      <c r="Q57" s="485" t="s">
        <v>73</v>
      </c>
      <c r="R57" s="519"/>
      <c r="S57" s="520"/>
      <c r="T57" s="1010"/>
      <c r="U57" s="1064"/>
      <c r="V57" s="1010"/>
      <c r="W57" s="1010"/>
    </row>
    <row r="58" spans="1:23" ht="13.5" customHeight="1" thickBot="1" x14ac:dyDescent="0.25">
      <c r="A58" s="413"/>
      <c r="B58" s="515"/>
      <c r="C58" s="1525" t="s">
        <v>305</v>
      </c>
      <c r="D58" s="1526"/>
      <c r="E58" s="1526"/>
      <c r="F58" s="1526"/>
      <c r="G58" s="1526"/>
      <c r="H58" s="1526"/>
      <c r="I58" s="1526"/>
      <c r="J58" s="1526"/>
      <c r="K58" s="1526"/>
      <c r="L58" s="1526"/>
      <c r="M58" s="1526"/>
      <c r="N58" s="1526"/>
      <c r="O58" s="1526"/>
      <c r="P58" s="1526"/>
      <c r="Q58" s="1527"/>
      <c r="R58" s="485"/>
      <c r="S58" s="471"/>
      <c r="T58" s="1010"/>
      <c r="U58" s="1064"/>
      <c r="V58" s="1010"/>
      <c r="W58" s="1010"/>
    </row>
    <row r="59" spans="1:23" ht="3.75" customHeight="1" x14ac:dyDescent="0.2">
      <c r="A59" s="413"/>
      <c r="B59" s="515"/>
      <c r="C59" s="1522" t="s">
        <v>69</v>
      </c>
      <c r="D59" s="1522"/>
      <c r="F59" s="1021"/>
      <c r="G59" s="1021"/>
      <c r="H59" s="1021"/>
      <c r="I59" s="1021"/>
      <c r="J59" s="1021"/>
      <c r="K59" s="1021"/>
      <c r="L59" s="1021"/>
      <c r="M59" s="522"/>
      <c r="N59" s="522"/>
      <c r="O59" s="522"/>
      <c r="P59" s="522"/>
      <c r="Q59" s="522"/>
      <c r="R59" s="519"/>
      <c r="S59" s="471"/>
      <c r="T59" s="1010"/>
      <c r="U59" s="1064"/>
      <c r="V59" s="1010"/>
      <c r="W59" s="1010"/>
    </row>
    <row r="60" spans="1:23" ht="13.5" customHeight="1" x14ac:dyDescent="0.2">
      <c r="A60" s="413"/>
      <c r="B60" s="482"/>
      <c r="C60" s="1523"/>
      <c r="D60" s="1523"/>
      <c r="E60" s="1530">
        <v>2015</v>
      </c>
      <c r="F60" s="1530"/>
      <c r="G60" s="1530"/>
      <c r="H60" s="1530"/>
      <c r="I60" s="1530"/>
      <c r="J60" s="1530"/>
      <c r="K60" s="1530"/>
      <c r="L60" s="1530"/>
      <c r="M60" s="1530"/>
      <c r="N60" s="1530"/>
      <c r="O60" s="1530"/>
      <c r="P60" s="1530"/>
      <c r="Q60" s="1253">
        <v>2016</v>
      </c>
      <c r="R60" s="423"/>
      <c r="S60" s="423"/>
      <c r="T60" s="1010"/>
      <c r="U60" s="1064"/>
      <c r="V60" s="1010"/>
      <c r="W60" s="1010"/>
    </row>
    <row r="61" spans="1:23" ht="12.75" customHeight="1" x14ac:dyDescent="0.2">
      <c r="A61" s="413"/>
      <c r="B61" s="482"/>
      <c r="C61" s="428"/>
      <c r="D61" s="428"/>
      <c r="E61" s="1002" t="s">
        <v>423</v>
      </c>
      <c r="F61" s="836" t="s">
        <v>104</v>
      </c>
      <c r="G61" s="836" t="s">
        <v>103</v>
      </c>
      <c r="H61" s="836" t="s">
        <v>102</v>
      </c>
      <c r="I61" s="836" t="s">
        <v>101</v>
      </c>
      <c r="J61" s="836" t="s">
        <v>100</v>
      </c>
      <c r="K61" s="836" t="s">
        <v>99</v>
      </c>
      <c r="L61" s="836" t="s">
        <v>98</v>
      </c>
      <c r="M61" s="836" t="s">
        <v>97</v>
      </c>
      <c r="N61" s="836" t="s">
        <v>96</v>
      </c>
      <c r="O61" s="1018" t="s">
        <v>95</v>
      </c>
      <c r="P61" s="836" t="s">
        <v>94</v>
      </c>
      <c r="Q61" s="1254" t="s">
        <v>93</v>
      </c>
      <c r="R61" s="539"/>
      <c r="S61" s="423"/>
      <c r="T61" s="1010"/>
      <c r="U61" s="1064"/>
      <c r="V61" s="1010"/>
      <c r="W61" s="1010"/>
    </row>
    <row r="62" spans="1:23" ht="10.5" customHeight="1" x14ac:dyDescent="0.2">
      <c r="A62" s="413"/>
      <c r="B62" s="515"/>
      <c r="C62" s="1524" t="s">
        <v>92</v>
      </c>
      <c r="D62" s="1524"/>
      <c r="E62" s="1326"/>
      <c r="F62" s="1326"/>
      <c r="G62" s="1327"/>
      <c r="H62" s="1327"/>
      <c r="I62" s="1327"/>
      <c r="J62" s="1327"/>
      <c r="K62" s="1327"/>
      <c r="L62" s="1327"/>
      <c r="M62" s="1327"/>
      <c r="N62" s="1327"/>
      <c r="O62" s="1327"/>
      <c r="P62" s="1327"/>
      <c r="Q62" s="1327"/>
      <c r="R62" s="519"/>
      <c r="S62" s="471"/>
      <c r="T62" s="1010"/>
      <c r="U62" s="1064"/>
      <c r="V62" s="1010"/>
      <c r="W62" s="1010"/>
    </row>
    <row r="63" spans="1:23" s="527" customFormat="1" ht="9.75" customHeight="1" x14ac:dyDescent="0.2">
      <c r="A63" s="524"/>
      <c r="B63" s="525"/>
      <c r="C63" s="526" t="s">
        <v>91</v>
      </c>
      <c r="D63" s="442"/>
      <c r="E63" s="1328">
        <v>-1.41</v>
      </c>
      <c r="F63" s="1328">
        <v>-7.0000000000000007E-2</v>
      </c>
      <c r="G63" s="1328">
        <v>1.89</v>
      </c>
      <c r="H63" s="1328">
        <v>0.32</v>
      </c>
      <c r="I63" s="1328">
        <v>0.43</v>
      </c>
      <c r="J63" s="1328">
        <v>-0.08</v>
      </c>
      <c r="K63" s="1328">
        <v>-0.72</v>
      </c>
      <c r="L63" s="1328">
        <v>-0.34</v>
      </c>
      <c r="M63" s="1328">
        <v>0.79</v>
      </c>
      <c r="N63" s="1328">
        <v>0.09</v>
      </c>
      <c r="O63" s="1328">
        <v>-0.2</v>
      </c>
      <c r="P63" s="1328">
        <v>-0.26</v>
      </c>
      <c r="Q63" s="1328">
        <v>-1.04</v>
      </c>
      <c r="R63" s="459"/>
      <c r="S63" s="459"/>
      <c r="T63" s="1010"/>
      <c r="U63" s="1064"/>
      <c r="V63" s="1010"/>
      <c r="W63" s="1010"/>
    </row>
    <row r="64" spans="1:23" s="527" customFormat="1" ht="9.75" customHeight="1" x14ac:dyDescent="0.2">
      <c r="A64" s="524"/>
      <c r="B64" s="525"/>
      <c r="C64" s="526" t="s">
        <v>90</v>
      </c>
      <c r="D64" s="442"/>
      <c r="E64" s="1328">
        <v>-0.39</v>
      </c>
      <c r="F64" s="1328">
        <v>-0.21</v>
      </c>
      <c r="G64" s="1328">
        <v>0.31</v>
      </c>
      <c r="H64" s="1328">
        <v>0.4</v>
      </c>
      <c r="I64" s="1328">
        <v>0.95</v>
      </c>
      <c r="J64" s="1328">
        <v>0.8</v>
      </c>
      <c r="K64" s="1328">
        <v>0.77</v>
      </c>
      <c r="L64" s="1328">
        <v>0.66</v>
      </c>
      <c r="M64" s="1328">
        <v>0.88</v>
      </c>
      <c r="N64" s="1328">
        <v>0.63</v>
      </c>
      <c r="O64" s="1328">
        <v>0.64</v>
      </c>
      <c r="P64" s="1328">
        <v>0.4</v>
      </c>
      <c r="Q64" s="1328">
        <v>0.78</v>
      </c>
      <c r="R64" s="459"/>
      <c r="S64" s="459"/>
      <c r="T64" s="1010"/>
      <c r="U64" s="1064"/>
      <c r="V64" s="1010"/>
      <c r="W64" s="1010"/>
    </row>
    <row r="65" spans="1:23" s="527" customFormat="1" ht="11.25" customHeight="1" x14ac:dyDescent="0.2">
      <c r="A65" s="524"/>
      <c r="B65" s="525"/>
      <c r="C65" s="526" t="s">
        <v>263</v>
      </c>
      <c r="D65" s="442"/>
      <c r="E65" s="1328">
        <v>-0.32</v>
      </c>
      <c r="F65" s="1328">
        <v>-0.33</v>
      </c>
      <c r="G65" s="1328">
        <v>-0.27</v>
      </c>
      <c r="H65" s="1328">
        <v>-0.22</v>
      </c>
      <c r="I65" s="1328">
        <v>-0.11</v>
      </c>
      <c r="J65" s="1328">
        <v>-0.01</v>
      </c>
      <c r="K65" s="1328">
        <v>0.13</v>
      </c>
      <c r="L65" s="1328">
        <v>0.22</v>
      </c>
      <c r="M65" s="1328">
        <v>0.32</v>
      </c>
      <c r="N65" s="1328">
        <v>0.37</v>
      </c>
      <c r="O65" s="1328">
        <v>0.42</v>
      </c>
      <c r="P65" s="1328">
        <v>0.49</v>
      </c>
      <c r="Q65" s="1328">
        <v>0.59</v>
      </c>
      <c r="R65" s="459"/>
      <c r="S65" s="459"/>
      <c r="T65" s="1010"/>
      <c r="U65" s="1064"/>
      <c r="V65" s="1010"/>
      <c r="W65" s="1010"/>
    </row>
    <row r="66" spans="1:23" ht="11.25" customHeight="1" x14ac:dyDescent="0.2">
      <c r="A66" s="413"/>
      <c r="B66" s="515"/>
      <c r="C66" s="992" t="s">
        <v>89</v>
      </c>
      <c r="D66" s="523"/>
      <c r="E66" s="528"/>
      <c r="F66" s="185"/>
      <c r="G66" s="576"/>
      <c r="H66" s="576"/>
      <c r="I66" s="576"/>
      <c r="J66" s="85"/>
      <c r="K66" s="528"/>
      <c r="L66" s="576"/>
      <c r="M66" s="576"/>
      <c r="N66" s="576"/>
      <c r="O66" s="576"/>
      <c r="P66" s="576"/>
      <c r="Q66" s="529"/>
      <c r="R66" s="519"/>
      <c r="S66" s="471"/>
      <c r="T66" s="1010"/>
      <c r="U66" s="1064"/>
      <c r="V66" s="1010"/>
      <c r="W66" s="1010"/>
    </row>
    <row r="67" spans="1:23" ht="9.75" customHeight="1" x14ac:dyDescent="0.2">
      <c r="A67" s="413"/>
      <c r="B67" s="530"/>
      <c r="C67" s="480"/>
      <c r="D67" s="779" t="s">
        <v>652</v>
      </c>
      <c r="E67" s="618"/>
      <c r="F67" s="620"/>
      <c r="G67" s="80"/>
      <c r="H67" s="80"/>
      <c r="I67" s="80"/>
      <c r="J67" s="621">
        <v>7.772969709167743</v>
      </c>
      <c r="K67" s="528"/>
      <c r="L67" s="576"/>
      <c r="M67" s="576"/>
      <c r="N67" s="576"/>
      <c r="O67" s="576"/>
      <c r="P67" s="576"/>
      <c r="Q67" s="1001">
        <f>+J67</f>
        <v>7.772969709167743</v>
      </c>
      <c r="R67" s="519"/>
      <c r="S67" s="471"/>
      <c r="T67" s="1010"/>
      <c r="U67" s="1064"/>
      <c r="V67" s="1010"/>
      <c r="W67" s="1010"/>
    </row>
    <row r="68" spans="1:23" ht="9.75" customHeight="1" x14ac:dyDescent="0.2">
      <c r="A68" s="413"/>
      <c r="B68" s="531"/>
      <c r="C68" s="442"/>
      <c r="D68" s="622" t="s">
        <v>653</v>
      </c>
      <c r="E68" s="623"/>
      <c r="F68" s="623"/>
      <c r="G68" s="623"/>
      <c r="H68" s="623"/>
      <c r="I68" s="623"/>
      <c r="J68" s="621">
        <v>5.4938402106436524</v>
      </c>
      <c r="K68" s="528"/>
      <c r="L68" s="205"/>
      <c r="M68" s="576"/>
      <c r="N68" s="576"/>
      <c r="O68" s="576"/>
      <c r="P68" s="576"/>
      <c r="Q68" s="1001">
        <f t="shared" ref="Q68:Q71" si="0">+J68</f>
        <v>5.4938402106436524</v>
      </c>
      <c r="R68" s="532"/>
      <c r="S68" s="532"/>
    </row>
    <row r="69" spans="1:23" ht="9.75" customHeight="1" x14ac:dyDescent="0.2">
      <c r="A69" s="413"/>
      <c r="B69" s="531"/>
      <c r="C69" s="442"/>
      <c r="D69" s="622" t="s">
        <v>654</v>
      </c>
      <c r="E69" s="618"/>
      <c r="F69" s="186"/>
      <c r="G69" s="186"/>
      <c r="H69" s="80"/>
      <c r="I69" s="187"/>
      <c r="J69" s="621">
        <v>4.9527442823457335</v>
      </c>
      <c r="K69" s="528"/>
      <c r="L69" s="205"/>
      <c r="M69" s="576"/>
      <c r="N69" s="576"/>
      <c r="O69" s="576"/>
      <c r="P69" s="576"/>
      <c r="Q69" s="1001">
        <f t="shared" si="0"/>
        <v>4.9527442823457335</v>
      </c>
      <c r="R69" s="533"/>
      <c r="S69" s="471"/>
    </row>
    <row r="70" spans="1:23" ht="9.75" customHeight="1" x14ac:dyDescent="0.2">
      <c r="A70" s="413"/>
      <c r="B70" s="531"/>
      <c r="C70" s="442"/>
      <c r="D70" s="622" t="s">
        <v>655</v>
      </c>
      <c r="E70" s="624"/>
      <c r="F70" s="622"/>
      <c r="G70" s="622"/>
      <c r="H70" s="622"/>
      <c r="I70" s="622"/>
      <c r="J70" s="621">
        <v>4.7012957229675578</v>
      </c>
      <c r="K70" s="528"/>
      <c r="L70" s="205"/>
      <c r="M70" s="576"/>
      <c r="N70" s="576"/>
      <c r="O70" s="576"/>
      <c r="P70" s="576"/>
      <c r="Q70" s="1001">
        <f t="shared" si="0"/>
        <v>4.7012957229675578</v>
      </c>
      <c r="R70" s="533"/>
      <c r="S70" s="471"/>
    </row>
    <row r="71" spans="1:23" ht="9.75" customHeight="1" x14ac:dyDescent="0.2">
      <c r="A71" s="413"/>
      <c r="B71" s="531"/>
      <c r="C71" s="442"/>
      <c r="D71" s="625" t="s">
        <v>656</v>
      </c>
      <c r="E71" s="626"/>
      <c r="F71" s="626"/>
      <c r="G71" s="626"/>
      <c r="H71" s="626"/>
      <c r="I71" s="626"/>
      <c r="J71" s="621">
        <v>3.1515406111303879</v>
      </c>
      <c r="K71" s="528"/>
      <c r="L71" s="205"/>
      <c r="M71" s="576"/>
      <c r="N71" s="576"/>
      <c r="O71" s="576"/>
      <c r="P71" s="576"/>
      <c r="Q71" s="1001">
        <f t="shared" si="0"/>
        <v>3.1515406111303879</v>
      </c>
      <c r="R71" s="533"/>
      <c r="S71" s="471"/>
    </row>
    <row r="72" spans="1:23" ht="9.75" customHeight="1" x14ac:dyDescent="0.2">
      <c r="A72" s="413"/>
      <c r="B72" s="531"/>
      <c r="C72" s="442"/>
      <c r="D72" s="622" t="s">
        <v>657</v>
      </c>
      <c r="E72" s="186"/>
      <c r="F72" s="186"/>
      <c r="G72" s="186"/>
      <c r="H72" s="80"/>
      <c r="I72" s="187"/>
      <c r="J72" s="529">
        <v>-32.831497206897154</v>
      </c>
      <c r="K72" s="528"/>
      <c r="L72" s="205"/>
      <c r="M72" s="576"/>
      <c r="N72" s="576"/>
      <c r="O72" s="576"/>
      <c r="P72" s="576"/>
      <c r="Q72" s="528"/>
      <c r="R72" s="533"/>
      <c r="S72" s="471"/>
    </row>
    <row r="73" spans="1:23" ht="9.75" customHeight="1" x14ac:dyDescent="0.2">
      <c r="A73" s="413"/>
      <c r="B73" s="531"/>
      <c r="C73" s="442"/>
      <c r="D73" s="622" t="s">
        <v>658</v>
      </c>
      <c r="E73" s="619"/>
      <c r="F73" s="187"/>
      <c r="G73" s="187"/>
      <c r="H73" s="80"/>
      <c r="I73" s="187"/>
      <c r="J73" s="529">
        <v>-19.140030441400313</v>
      </c>
      <c r="K73" s="528"/>
      <c r="L73" s="205"/>
      <c r="M73" s="576"/>
      <c r="N73" s="576"/>
      <c r="O73" s="576"/>
      <c r="P73" s="576"/>
      <c r="Q73" s="627"/>
      <c r="R73" s="533"/>
      <c r="S73" s="471"/>
    </row>
    <row r="74" spans="1:23" ht="9.75" customHeight="1" x14ac:dyDescent="0.2">
      <c r="A74" s="413"/>
      <c r="B74" s="531"/>
      <c r="C74" s="442"/>
      <c r="D74" s="622" t="s">
        <v>659</v>
      </c>
      <c r="E74" s="619"/>
      <c r="F74" s="187"/>
      <c r="G74" s="187"/>
      <c r="H74" s="80"/>
      <c r="I74" s="187"/>
      <c r="J74" s="529">
        <v>-13.237109676901305</v>
      </c>
      <c r="K74" s="528"/>
      <c r="L74" s="205"/>
      <c r="M74" s="576"/>
      <c r="N74" s="576"/>
      <c r="O74" s="576"/>
      <c r="P74" s="576"/>
      <c r="Q74" s="627"/>
      <c r="R74" s="533"/>
      <c r="S74" s="471"/>
    </row>
    <row r="75" spans="1:23" ht="9.75" customHeight="1" x14ac:dyDescent="0.2">
      <c r="A75" s="413"/>
      <c r="B75" s="531"/>
      <c r="C75" s="442"/>
      <c r="D75" s="622" t="s">
        <v>660</v>
      </c>
      <c r="E75" s="619"/>
      <c r="F75" s="187"/>
      <c r="G75" s="187"/>
      <c r="H75" s="80"/>
      <c r="I75" s="187"/>
      <c r="J75" s="529">
        <v>-10.967911050918545</v>
      </c>
      <c r="K75" s="528"/>
      <c r="L75" s="205"/>
      <c r="M75" s="576"/>
      <c r="N75" s="576"/>
      <c r="O75" s="576"/>
      <c r="P75" s="576"/>
      <c r="Q75" s="627"/>
      <c r="R75" s="533"/>
      <c r="S75" s="471"/>
    </row>
    <row r="76" spans="1:23" ht="9.75" customHeight="1" x14ac:dyDescent="0.2">
      <c r="A76" s="413"/>
      <c r="B76" s="531"/>
      <c r="C76" s="442"/>
      <c r="D76" s="622" t="s">
        <v>661</v>
      </c>
      <c r="E76" s="619"/>
      <c r="F76" s="186"/>
      <c r="G76" s="186"/>
      <c r="H76" s="80"/>
      <c r="I76" s="187"/>
      <c r="J76" s="529">
        <v>-6.7343536077862591</v>
      </c>
      <c r="K76" s="528"/>
      <c r="L76" s="205"/>
      <c r="M76" s="576"/>
      <c r="N76" s="576"/>
      <c r="O76" s="576"/>
      <c r="P76" s="576"/>
      <c r="Q76" s="528"/>
      <c r="R76" s="533"/>
      <c r="S76" s="471"/>
    </row>
    <row r="77" spans="1:23" ht="0.75" customHeight="1" x14ac:dyDescent="0.2">
      <c r="A77" s="413"/>
      <c r="B77" s="531"/>
      <c r="C77" s="442"/>
      <c r="D77" s="534"/>
      <c r="E77" s="528"/>
      <c r="F77" s="186"/>
      <c r="G77" s="186"/>
      <c r="H77" s="80"/>
      <c r="I77" s="187"/>
      <c r="J77" s="529"/>
      <c r="K77" s="528"/>
      <c r="L77" s="205"/>
      <c r="M77" s="576"/>
      <c r="N77" s="576"/>
      <c r="O77" s="576"/>
      <c r="P77" s="576"/>
      <c r="Q77" s="528"/>
      <c r="R77" s="533"/>
      <c r="S77" s="471"/>
    </row>
    <row r="78" spans="1:23" ht="13.5" customHeight="1" x14ac:dyDescent="0.2">
      <c r="A78" s="413"/>
      <c r="B78" s="535"/>
      <c r="C78" s="517" t="s">
        <v>244</v>
      </c>
      <c r="D78" s="534"/>
      <c r="E78" s="517"/>
      <c r="F78" s="517"/>
      <c r="G78" s="536" t="s">
        <v>88</v>
      </c>
      <c r="H78" s="517"/>
      <c r="I78" s="517"/>
      <c r="J78" s="517"/>
      <c r="K78" s="517"/>
      <c r="L78" s="517"/>
      <c r="M78" s="517"/>
      <c r="N78" s="517"/>
      <c r="O78" s="188"/>
      <c r="P78" s="188"/>
      <c r="Q78" s="188"/>
      <c r="R78" s="519"/>
      <c r="S78" s="471"/>
    </row>
    <row r="79" spans="1:23" ht="3" customHeight="1" x14ac:dyDescent="0.2">
      <c r="A79" s="413"/>
      <c r="B79" s="535"/>
      <c r="C79" s="517"/>
      <c r="D79" s="534"/>
      <c r="E79" s="517"/>
      <c r="F79" s="517"/>
      <c r="G79" s="536"/>
      <c r="H79" s="517"/>
      <c r="I79" s="517"/>
      <c r="J79" s="517"/>
      <c r="K79" s="517"/>
      <c r="L79" s="517"/>
      <c r="M79" s="517"/>
      <c r="N79" s="517"/>
      <c r="O79" s="188"/>
      <c r="P79" s="188"/>
      <c r="Q79" s="188"/>
      <c r="R79" s="519"/>
      <c r="S79" s="471"/>
    </row>
    <row r="80" spans="1:23" s="136" customFormat="1" ht="13.5" customHeight="1" x14ac:dyDescent="0.2">
      <c r="A80" s="135"/>
      <c r="B80" s="248">
        <v>16</v>
      </c>
      <c r="C80" s="1481">
        <v>42401</v>
      </c>
      <c r="D80" s="1481"/>
      <c r="E80" s="1481"/>
      <c r="F80" s="137"/>
      <c r="G80" s="137"/>
      <c r="H80" s="137"/>
      <c r="I80" s="137"/>
      <c r="J80" s="137"/>
      <c r="K80" s="137"/>
      <c r="L80" s="137"/>
      <c r="M80" s="137"/>
      <c r="N80" s="137"/>
      <c r="P80" s="135"/>
      <c r="R80" s="141"/>
      <c r="U80" s="1065"/>
    </row>
  </sheetData>
  <mergeCells count="43">
    <mergeCell ref="C80:E80"/>
    <mergeCell ref="C38:D38"/>
    <mergeCell ref="C39:D39"/>
    <mergeCell ref="C40:D40"/>
    <mergeCell ref="C41:D41"/>
    <mergeCell ref="C42:Q42"/>
    <mergeCell ref="C59:D60"/>
    <mergeCell ref="C62:D62"/>
    <mergeCell ref="C58:Q58"/>
    <mergeCell ref="C53:D53"/>
    <mergeCell ref="C43:Q43"/>
    <mergeCell ref="C47:D47"/>
    <mergeCell ref="C46:D46"/>
    <mergeCell ref="E60:P60"/>
    <mergeCell ref="C31:D31"/>
    <mergeCell ref="C34:D34"/>
    <mergeCell ref="C1:F1"/>
    <mergeCell ref="C4:Q4"/>
    <mergeCell ref="C6:Q6"/>
    <mergeCell ref="C7:D8"/>
    <mergeCell ref="G7:I7"/>
    <mergeCell ref="J7:L7"/>
    <mergeCell ref="M7:O7"/>
    <mergeCell ref="P7:Q7"/>
    <mergeCell ref="J1:P1"/>
    <mergeCell ref="C10:D10"/>
    <mergeCell ref="E8:P8"/>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s>
  <conditionalFormatting sqref="E61:Q61 E45:Q45 E9:Q9">
    <cfRule type="cellIs" dxfId="8"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M71"/>
  <sheetViews>
    <sheetView workbookViewId="0"/>
  </sheetViews>
  <sheetFormatPr defaultRowHeight="12.75" x14ac:dyDescent="0.2"/>
  <cols>
    <col min="1" max="1" width="1" style="136" customWidth="1"/>
    <col min="2" max="2" width="2.5703125" style="465" customWidth="1"/>
    <col min="3" max="3" width="0.42578125" style="136" customWidth="1"/>
    <col min="4" max="4" width="35" style="136" customWidth="1"/>
    <col min="5" max="5" width="6.85546875" style="136" customWidth="1"/>
    <col min="6" max="6" width="8.140625" style="136" customWidth="1"/>
    <col min="7" max="7" width="8.5703125" style="136" customWidth="1"/>
    <col min="8" max="8" width="6.85546875" style="136" customWidth="1"/>
    <col min="9" max="9" width="6.28515625" style="136" customWidth="1"/>
    <col min="10" max="10" width="8.140625" style="136" customWidth="1"/>
    <col min="11" max="11" width="8.5703125" style="136" customWidth="1"/>
    <col min="12" max="12" width="6.85546875" style="136" customWidth="1"/>
    <col min="13" max="13" width="2.5703125" style="1013" customWidth="1"/>
    <col min="14" max="16384" width="9.140625" style="136"/>
  </cols>
  <sheetData>
    <row r="1" spans="1:13" x14ac:dyDescent="0.2">
      <c r="A1" s="135"/>
      <c r="B1" s="1543" t="s">
        <v>472</v>
      </c>
      <c r="C1" s="1543"/>
      <c r="D1" s="1543"/>
      <c r="E1" s="466"/>
      <c r="F1" s="466"/>
      <c r="G1" s="466"/>
      <c r="H1" s="466"/>
      <c r="I1" s="466"/>
      <c r="J1" s="466"/>
      <c r="K1" s="466"/>
      <c r="L1" s="466"/>
      <c r="M1" s="466"/>
    </row>
    <row r="2" spans="1:13" x14ac:dyDescent="0.2">
      <c r="A2" s="135"/>
      <c r="B2" s="1544"/>
      <c r="C2" s="1544"/>
      <c r="D2" s="1544"/>
      <c r="E2" s="1260"/>
      <c r="F2" s="1260"/>
      <c r="G2" s="1260"/>
      <c r="H2" s="1260"/>
      <c r="I2" s="1260"/>
      <c r="J2" s="1260"/>
      <c r="K2" s="1294"/>
      <c r="L2" s="1294"/>
      <c r="M2" s="467"/>
    </row>
    <row r="3" spans="1:13" ht="13.5" thickBot="1" x14ac:dyDescent="0.25">
      <c r="A3" s="135"/>
      <c r="B3" s="408"/>
      <c r="C3" s="137"/>
      <c r="D3" s="137"/>
      <c r="E3" s="137"/>
      <c r="F3" s="137"/>
      <c r="G3" s="137"/>
      <c r="H3" s="137"/>
      <c r="I3" s="137"/>
      <c r="J3" s="137"/>
      <c r="K3" s="137"/>
      <c r="L3" s="583" t="s">
        <v>73</v>
      </c>
      <c r="M3" s="468"/>
    </row>
    <row r="4" spans="1:13" s="141" customFormat="1" ht="13.5" thickBot="1" x14ac:dyDescent="0.25">
      <c r="A4" s="139"/>
      <c r="B4" s="140"/>
      <c r="C4" s="1545" t="s">
        <v>641</v>
      </c>
      <c r="D4" s="1546"/>
      <c r="E4" s="1546"/>
      <c r="F4" s="1546"/>
      <c r="G4" s="1546"/>
      <c r="H4" s="1546"/>
      <c r="I4" s="1546"/>
      <c r="J4" s="1546"/>
      <c r="K4" s="1546"/>
      <c r="L4" s="1547"/>
      <c r="M4" s="468"/>
    </row>
    <row r="5" spans="1:13" ht="4.5" customHeight="1" x14ac:dyDescent="0.2">
      <c r="A5" s="135"/>
      <c r="B5" s="137"/>
      <c r="C5" s="143"/>
      <c r="D5" s="143"/>
      <c r="E5" s="412"/>
      <c r="F5" s="412"/>
      <c r="G5" s="412"/>
      <c r="H5" s="412"/>
      <c r="I5" s="412"/>
      <c r="J5" s="412"/>
      <c r="K5" s="412"/>
      <c r="L5" s="412"/>
      <c r="M5" s="468"/>
    </row>
    <row r="6" spans="1:13" ht="13.5" customHeight="1" x14ac:dyDescent="0.2">
      <c r="A6" s="135"/>
      <c r="B6" s="137"/>
      <c r="C6" s="1531">
        <v>2013</v>
      </c>
      <c r="D6" s="1532"/>
      <c r="E6" s="1535" t="s">
        <v>567</v>
      </c>
      <c r="F6" s="1535"/>
      <c r="G6" s="1535"/>
      <c r="H6" s="1535"/>
      <c r="I6" s="1548" t="s">
        <v>568</v>
      </c>
      <c r="J6" s="1535"/>
      <c r="K6" s="1535"/>
      <c r="L6" s="1535"/>
      <c r="M6" s="468"/>
    </row>
    <row r="7" spans="1:13" ht="13.5" customHeight="1" x14ac:dyDescent="0.2">
      <c r="A7" s="135"/>
      <c r="B7" s="137"/>
      <c r="C7" s="1533"/>
      <c r="D7" s="1534"/>
      <c r="E7" s="1295" t="s">
        <v>567</v>
      </c>
      <c r="F7" s="1295" t="s">
        <v>569</v>
      </c>
      <c r="G7" s="1295" t="s">
        <v>570</v>
      </c>
      <c r="H7" s="1295" t="s">
        <v>571</v>
      </c>
      <c r="I7" s="1296" t="s">
        <v>567</v>
      </c>
      <c r="J7" s="1295" t="s">
        <v>569</v>
      </c>
      <c r="K7" s="1295" t="s">
        <v>570</v>
      </c>
      <c r="L7" s="1295" t="s">
        <v>571</v>
      </c>
      <c r="M7" s="468"/>
    </row>
    <row r="8" spans="1:13" s="1301" customFormat="1" x14ac:dyDescent="0.2">
      <c r="A8" s="1297"/>
      <c r="B8" s="1298"/>
      <c r="C8" s="1541" t="s">
        <v>68</v>
      </c>
      <c r="D8" s="1541"/>
      <c r="E8" s="1299">
        <v>195577.99999998181</v>
      </c>
      <c r="F8" s="1299">
        <v>186481.37178498076</v>
      </c>
      <c r="G8" s="1299">
        <v>6828.2079202919213</v>
      </c>
      <c r="H8" s="1299">
        <v>2268.4202947136005</v>
      </c>
      <c r="I8" s="1299">
        <v>160</v>
      </c>
      <c r="J8" s="1299">
        <v>159</v>
      </c>
      <c r="K8" s="1299">
        <v>1</v>
      </c>
      <c r="L8" s="1299">
        <v>0</v>
      </c>
      <c r="M8" s="1300"/>
    </row>
    <row r="9" spans="1:13" s="1303" customFormat="1" ht="11.25" customHeight="1" x14ac:dyDescent="0.2">
      <c r="A9" s="1302"/>
      <c r="B9" s="161"/>
      <c r="C9" s="1542" t="s">
        <v>572</v>
      </c>
      <c r="D9" s="1542" t="s">
        <v>572</v>
      </c>
      <c r="E9" s="1299">
        <v>6564.172271505432</v>
      </c>
      <c r="F9" s="1299">
        <v>6120.559493752281</v>
      </c>
      <c r="G9" s="1299">
        <v>411.87311086818613</v>
      </c>
      <c r="H9" s="1299">
        <v>31.739666884962805</v>
      </c>
      <c r="I9" s="1299">
        <v>27</v>
      </c>
      <c r="J9" s="1299">
        <v>27</v>
      </c>
      <c r="K9" s="1299">
        <v>0</v>
      </c>
      <c r="L9" s="1299">
        <v>0</v>
      </c>
      <c r="M9" s="468"/>
    </row>
    <row r="10" spans="1:13" ht="11.25" customHeight="1" x14ac:dyDescent="0.2">
      <c r="A10" s="135"/>
      <c r="B10" s="137"/>
      <c r="C10" s="1542" t="s">
        <v>363</v>
      </c>
      <c r="D10" s="1542" t="s">
        <v>363</v>
      </c>
      <c r="E10" s="1299">
        <v>977.90214233665415</v>
      </c>
      <c r="F10" s="1299">
        <v>955.34332120163106</v>
      </c>
      <c r="G10" s="1299">
        <v>5.5514208389715831</v>
      </c>
      <c r="H10" s="1299">
        <v>17.007400296051554</v>
      </c>
      <c r="I10" s="1299">
        <v>3</v>
      </c>
      <c r="J10" s="1299">
        <v>3</v>
      </c>
      <c r="K10" s="1299">
        <v>0</v>
      </c>
      <c r="L10" s="1299">
        <v>0</v>
      </c>
      <c r="M10" s="468"/>
    </row>
    <row r="11" spans="1:13" ht="11.25" customHeight="1" x14ac:dyDescent="0.2">
      <c r="A11" s="135"/>
      <c r="B11" s="137"/>
      <c r="C11" s="1542" t="s">
        <v>364</v>
      </c>
      <c r="D11" s="1542" t="s">
        <v>364</v>
      </c>
      <c r="E11" s="1299">
        <v>51378.555698241384</v>
      </c>
      <c r="F11" s="1299">
        <v>49854.879416204967</v>
      </c>
      <c r="G11" s="1299">
        <v>1371.1859013540357</v>
      </c>
      <c r="H11" s="1299">
        <v>152.49038068237485</v>
      </c>
      <c r="I11" s="1299">
        <v>25</v>
      </c>
      <c r="J11" s="1299">
        <v>25</v>
      </c>
      <c r="K11" s="1299">
        <v>0</v>
      </c>
      <c r="L11" s="1299">
        <v>0</v>
      </c>
      <c r="M11" s="1088"/>
    </row>
    <row r="12" spans="1:13" s="160" customFormat="1" ht="12" customHeight="1" x14ac:dyDescent="0.2">
      <c r="A12" s="158"/>
      <c r="B12" s="159"/>
      <c r="C12" s="1304"/>
      <c r="D12" s="1334" t="s">
        <v>573</v>
      </c>
      <c r="E12" s="1305">
        <v>6365.701365397932</v>
      </c>
      <c r="F12" s="1305">
        <v>6038.9326209332758</v>
      </c>
      <c r="G12" s="1305">
        <v>310.44675006252027</v>
      </c>
      <c r="H12" s="1305">
        <v>16.321994402135001</v>
      </c>
      <c r="I12" s="1305">
        <v>4</v>
      </c>
      <c r="J12" s="1305">
        <v>4</v>
      </c>
      <c r="K12" s="1305">
        <v>0</v>
      </c>
      <c r="L12" s="1305">
        <v>0</v>
      </c>
      <c r="M12" s="1088"/>
    </row>
    <row r="13" spans="1:13" s="160" customFormat="1" ht="12" customHeight="1" x14ac:dyDescent="0.2">
      <c r="A13" s="158"/>
      <c r="B13" s="159"/>
      <c r="C13" s="1304"/>
      <c r="D13" s="1334" t="s">
        <v>574</v>
      </c>
      <c r="E13" s="1305">
        <v>921.08838718424022</v>
      </c>
      <c r="F13" s="1305">
        <v>912.98083569682592</v>
      </c>
      <c r="G13" s="1305">
        <v>8.1075514874141881</v>
      </c>
      <c r="H13" s="1305">
        <v>0</v>
      </c>
      <c r="I13" s="1305">
        <v>0</v>
      </c>
      <c r="J13" s="1305">
        <v>0</v>
      </c>
      <c r="K13" s="1305">
        <v>0</v>
      </c>
      <c r="L13" s="1305">
        <v>0</v>
      </c>
      <c r="M13" s="1088"/>
    </row>
    <row r="14" spans="1:13" s="160" customFormat="1" ht="12" customHeight="1" x14ac:dyDescent="0.2">
      <c r="A14" s="158"/>
      <c r="B14" s="159"/>
      <c r="C14" s="1304"/>
      <c r="D14" s="1334" t="s">
        <v>575</v>
      </c>
      <c r="E14" s="1305">
        <v>82.325521350199239</v>
      </c>
      <c r="F14" s="1305">
        <v>82.325521350199239</v>
      </c>
      <c r="G14" s="1305">
        <v>0</v>
      </c>
      <c r="H14" s="1305">
        <v>0</v>
      </c>
      <c r="I14" s="1305">
        <v>0</v>
      </c>
      <c r="J14" s="1305">
        <v>0</v>
      </c>
      <c r="K14" s="1305">
        <v>0</v>
      </c>
      <c r="L14" s="1305">
        <v>0</v>
      </c>
      <c r="M14" s="1088"/>
    </row>
    <row r="15" spans="1:13" s="160" customFormat="1" ht="12" customHeight="1" x14ac:dyDescent="0.2">
      <c r="A15" s="158"/>
      <c r="B15" s="159"/>
      <c r="C15" s="1304"/>
      <c r="D15" s="1334" t="s">
        <v>576</v>
      </c>
      <c r="E15" s="1305">
        <v>2259.8593579518229</v>
      </c>
      <c r="F15" s="1305">
        <v>2211.8718251323603</v>
      </c>
      <c r="G15" s="1305">
        <v>47.987532819463112</v>
      </c>
      <c r="H15" s="1305">
        <v>0</v>
      </c>
      <c r="I15" s="1305">
        <v>1</v>
      </c>
      <c r="J15" s="1305">
        <v>1</v>
      </c>
      <c r="K15" s="1305">
        <v>0</v>
      </c>
      <c r="L15" s="1305">
        <v>0</v>
      </c>
      <c r="M15" s="1088"/>
    </row>
    <row r="16" spans="1:13" s="160" customFormat="1" ht="12" customHeight="1" x14ac:dyDescent="0.2">
      <c r="A16" s="158"/>
      <c r="B16" s="159"/>
      <c r="C16" s="1304"/>
      <c r="D16" s="1334" t="s">
        <v>577</v>
      </c>
      <c r="E16" s="1305">
        <v>1862.8553634929551</v>
      </c>
      <c r="F16" s="1305">
        <v>1842.4554667947132</v>
      </c>
      <c r="G16" s="1305">
        <v>8.9533797216699806</v>
      </c>
      <c r="H16" s="1305">
        <v>11.446516976571941</v>
      </c>
      <c r="I16" s="1305">
        <v>0</v>
      </c>
      <c r="J16" s="1305">
        <v>0</v>
      </c>
      <c r="K16" s="1305">
        <v>0</v>
      </c>
      <c r="L16" s="1305">
        <v>0</v>
      </c>
      <c r="M16" s="1088"/>
    </row>
    <row r="17" spans="1:13" s="160" customFormat="1" ht="12" customHeight="1" x14ac:dyDescent="0.2">
      <c r="A17" s="158"/>
      <c r="B17" s="159"/>
      <c r="C17" s="1304"/>
      <c r="D17" s="1334" t="s">
        <v>578</v>
      </c>
      <c r="E17" s="1305">
        <v>1903.686278533243</v>
      </c>
      <c r="F17" s="1305">
        <v>1882.3622057505888</v>
      </c>
      <c r="G17" s="1305">
        <v>15.720693060984324</v>
      </c>
      <c r="H17" s="1305">
        <v>5.6033797216699801</v>
      </c>
      <c r="I17" s="1305">
        <v>0</v>
      </c>
      <c r="J17" s="1305">
        <v>0</v>
      </c>
      <c r="K17" s="1305">
        <v>0</v>
      </c>
      <c r="L17" s="1305">
        <v>0</v>
      </c>
      <c r="M17" s="1088"/>
    </row>
    <row r="18" spans="1:13" s="160" customFormat="1" ht="12" customHeight="1" x14ac:dyDescent="0.2">
      <c r="A18" s="158"/>
      <c r="B18" s="159"/>
      <c r="C18" s="1304"/>
      <c r="D18" s="1334" t="s">
        <v>686</v>
      </c>
      <c r="E18" s="1305">
        <v>3204.6036022273001</v>
      </c>
      <c r="F18" s="1305">
        <v>3152.144055584331</v>
      </c>
      <c r="G18" s="1305">
        <v>46.62254223768349</v>
      </c>
      <c r="H18" s="1305">
        <v>5.8370044052863435</v>
      </c>
      <c r="I18" s="1305">
        <v>2</v>
      </c>
      <c r="J18" s="1305">
        <v>2</v>
      </c>
      <c r="K18" s="1305">
        <v>0</v>
      </c>
      <c r="L18" s="1305">
        <v>0</v>
      </c>
      <c r="M18" s="1088"/>
    </row>
    <row r="19" spans="1:13" s="160" customFormat="1" ht="12" customHeight="1" x14ac:dyDescent="0.2">
      <c r="A19" s="158"/>
      <c r="B19" s="159"/>
      <c r="C19" s="1304"/>
      <c r="D19" s="1334" t="s">
        <v>579</v>
      </c>
      <c r="E19" s="1305">
        <v>800.1192170256603</v>
      </c>
      <c r="F19" s="1305">
        <v>788.76963016344178</v>
      </c>
      <c r="G19" s="1305">
        <v>5.0432038834951456</v>
      </c>
      <c r="H19" s="1305">
        <v>6.3063829787234047</v>
      </c>
      <c r="I19" s="1305">
        <v>0</v>
      </c>
      <c r="J19" s="1305">
        <v>0</v>
      </c>
      <c r="K19" s="1305">
        <v>0</v>
      </c>
      <c r="L19" s="1305">
        <v>0</v>
      </c>
      <c r="M19" s="1088"/>
    </row>
    <row r="20" spans="1:13" s="160" customFormat="1" ht="12" customHeight="1" x14ac:dyDescent="0.2">
      <c r="A20" s="158"/>
      <c r="B20" s="159"/>
      <c r="C20" s="1304"/>
      <c r="D20" s="1334" t="s">
        <v>580</v>
      </c>
      <c r="E20" s="1305">
        <v>590.98034430213863</v>
      </c>
      <c r="F20" s="1305">
        <v>569.00582006986428</v>
      </c>
      <c r="G20" s="1305">
        <v>21.974524232274366</v>
      </c>
      <c r="H20" s="1305">
        <v>0</v>
      </c>
      <c r="I20" s="1305">
        <v>1</v>
      </c>
      <c r="J20" s="1305">
        <v>1</v>
      </c>
      <c r="K20" s="1305">
        <v>0</v>
      </c>
      <c r="L20" s="1305">
        <v>0</v>
      </c>
      <c r="M20" s="1088"/>
    </row>
    <row r="21" spans="1:13" s="160" customFormat="1" ht="12" customHeight="1" x14ac:dyDescent="0.2">
      <c r="A21" s="158"/>
      <c r="B21" s="159"/>
      <c r="C21" s="1304"/>
      <c r="D21" s="1334" t="s">
        <v>581</v>
      </c>
      <c r="E21" s="1305">
        <v>29.787638439508829</v>
      </c>
      <c r="F21" s="1305">
        <v>29.787638439508829</v>
      </c>
      <c r="G21" s="1305">
        <v>0</v>
      </c>
      <c r="H21" s="1305">
        <v>0</v>
      </c>
      <c r="I21" s="1305">
        <v>0</v>
      </c>
      <c r="J21" s="1305">
        <v>0</v>
      </c>
      <c r="K21" s="1305">
        <v>0</v>
      </c>
      <c r="L21" s="1305">
        <v>0</v>
      </c>
      <c r="M21" s="1088"/>
    </row>
    <row r="22" spans="1:13" s="160" customFormat="1" ht="12" customHeight="1" x14ac:dyDescent="0.2">
      <c r="A22" s="158"/>
      <c r="B22" s="159"/>
      <c r="C22" s="1304"/>
      <c r="D22" s="1334" t="s">
        <v>582</v>
      </c>
      <c r="E22" s="1305">
        <v>723.89815035599884</v>
      </c>
      <c r="F22" s="1305">
        <v>704.87604265501579</v>
      </c>
      <c r="G22" s="1305">
        <v>9.5458585858585856</v>
      </c>
      <c r="H22" s="1305">
        <v>9.4762491151243768</v>
      </c>
      <c r="I22" s="1305">
        <v>1</v>
      </c>
      <c r="J22" s="1305">
        <v>1</v>
      </c>
      <c r="K22" s="1305">
        <v>0</v>
      </c>
      <c r="L22" s="1305">
        <v>0</v>
      </c>
      <c r="M22" s="1088"/>
    </row>
    <row r="23" spans="1:13" s="160" customFormat="1" ht="12" customHeight="1" x14ac:dyDescent="0.2">
      <c r="A23" s="158"/>
      <c r="B23" s="159"/>
      <c r="C23" s="1304"/>
      <c r="D23" s="1334" t="s">
        <v>583</v>
      </c>
      <c r="E23" s="1305">
        <v>160.01343047862835</v>
      </c>
      <c r="F23" s="1305">
        <v>160.01343047862835</v>
      </c>
      <c r="G23" s="1305">
        <v>0</v>
      </c>
      <c r="H23" s="1305">
        <v>0</v>
      </c>
      <c r="I23" s="1305">
        <v>0</v>
      </c>
      <c r="J23" s="1305">
        <v>0</v>
      </c>
      <c r="K23" s="1305">
        <v>0</v>
      </c>
      <c r="L23" s="1305">
        <v>0</v>
      </c>
      <c r="M23" s="1088"/>
    </row>
    <row r="24" spans="1:13" s="160" customFormat="1" ht="12" customHeight="1" x14ac:dyDescent="0.2">
      <c r="A24" s="158"/>
      <c r="B24" s="159"/>
      <c r="C24" s="1304"/>
      <c r="D24" s="1334" t="s">
        <v>584</v>
      </c>
      <c r="E24" s="1305">
        <v>2306.7574812435328</v>
      </c>
      <c r="F24" s="1305">
        <v>2251.6748716674774</v>
      </c>
      <c r="G24" s="1305">
        <v>55.082609576054431</v>
      </c>
      <c r="H24" s="1305">
        <v>0</v>
      </c>
      <c r="I24" s="1305">
        <v>0</v>
      </c>
      <c r="J24" s="1305">
        <v>0</v>
      </c>
      <c r="K24" s="1305">
        <v>0</v>
      </c>
      <c r="L24" s="1305">
        <v>0</v>
      </c>
      <c r="M24" s="1088"/>
    </row>
    <row r="25" spans="1:13" s="160" customFormat="1" ht="12" customHeight="1" x14ac:dyDescent="0.2">
      <c r="A25" s="158"/>
      <c r="B25" s="159"/>
      <c r="C25" s="1304"/>
      <c r="D25" s="1334" t="s">
        <v>585</v>
      </c>
      <c r="E25" s="1305">
        <v>4024.9414550413549</v>
      </c>
      <c r="F25" s="1305">
        <v>3934.6114584010579</v>
      </c>
      <c r="G25" s="1305">
        <v>83.332151812711018</v>
      </c>
      <c r="H25" s="1305">
        <v>6.9978448275862073</v>
      </c>
      <c r="I25" s="1305">
        <v>4</v>
      </c>
      <c r="J25" s="1305">
        <v>4</v>
      </c>
      <c r="K25" s="1305">
        <v>0</v>
      </c>
      <c r="L25" s="1305">
        <v>0</v>
      </c>
      <c r="M25" s="1088"/>
    </row>
    <row r="26" spans="1:13" ht="12" customHeight="1" x14ac:dyDescent="0.2">
      <c r="A26" s="135"/>
      <c r="B26" s="159"/>
      <c r="C26" s="1304"/>
      <c r="D26" s="1334" t="s">
        <v>586</v>
      </c>
      <c r="E26" s="1305">
        <v>1313.9541782580909</v>
      </c>
      <c r="F26" s="1305">
        <v>1258.1414859960967</v>
      </c>
      <c r="G26" s="1305">
        <v>55.81269226199467</v>
      </c>
      <c r="H26" s="1305">
        <v>0</v>
      </c>
      <c r="I26" s="1305">
        <v>0</v>
      </c>
      <c r="J26" s="1305">
        <v>0</v>
      </c>
      <c r="K26" s="1305">
        <v>0</v>
      </c>
      <c r="L26" s="1305">
        <v>0</v>
      </c>
      <c r="M26" s="1088"/>
    </row>
    <row r="27" spans="1:13" ht="12" customHeight="1" x14ac:dyDescent="0.2">
      <c r="A27" s="135"/>
      <c r="B27" s="137"/>
      <c r="C27" s="1304"/>
      <c r="D27" s="1334" t="s">
        <v>587</v>
      </c>
      <c r="E27" s="1305">
        <v>11585.755664969936</v>
      </c>
      <c r="F27" s="1305">
        <v>11113.197850191071</v>
      </c>
      <c r="G27" s="1305">
        <v>408.96660218622446</v>
      </c>
      <c r="H27" s="1305">
        <v>63.591212592639899</v>
      </c>
      <c r="I27" s="1305">
        <v>9</v>
      </c>
      <c r="J27" s="1305">
        <v>9</v>
      </c>
      <c r="K27" s="1305">
        <v>0</v>
      </c>
      <c r="L27" s="1305">
        <v>0</v>
      </c>
      <c r="M27" s="1088"/>
    </row>
    <row r="28" spans="1:13" ht="12" customHeight="1" x14ac:dyDescent="0.2">
      <c r="A28" s="135"/>
      <c r="B28" s="137"/>
      <c r="C28" s="1304"/>
      <c r="D28" s="1334" t="s">
        <v>588</v>
      </c>
      <c r="E28" s="1305">
        <v>350.55609876502228</v>
      </c>
      <c r="F28" s="1305">
        <v>346.31873612765963</v>
      </c>
      <c r="G28" s="1305">
        <v>4.2373626373626374</v>
      </c>
      <c r="H28" s="1305">
        <v>0</v>
      </c>
      <c r="I28" s="1305">
        <v>0</v>
      </c>
      <c r="J28" s="1305">
        <v>0</v>
      </c>
      <c r="K28" s="1305">
        <v>0</v>
      </c>
      <c r="L28" s="1305">
        <v>0</v>
      </c>
      <c r="M28" s="1088"/>
    </row>
    <row r="29" spans="1:13" ht="12" customHeight="1" x14ac:dyDescent="0.2">
      <c r="A29" s="135"/>
      <c r="B29" s="137"/>
      <c r="C29" s="1304"/>
      <c r="D29" s="1334" t="s">
        <v>589</v>
      </c>
      <c r="E29" s="1305">
        <v>1224.2053500105142</v>
      </c>
      <c r="F29" s="1305">
        <v>1195.8380377543638</v>
      </c>
      <c r="G29" s="1305">
        <v>28.367312256150505</v>
      </c>
      <c r="H29" s="1305">
        <v>0</v>
      </c>
      <c r="I29" s="1305">
        <v>1</v>
      </c>
      <c r="J29" s="1305">
        <v>1</v>
      </c>
      <c r="K29" s="1305">
        <v>0</v>
      </c>
      <c r="L29" s="1305">
        <v>0</v>
      </c>
      <c r="M29" s="1088"/>
    </row>
    <row r="30" spans="1:13" s="160" customFormat="1" ht="12" customHeight="1" x14ac:dyDescent="0.2">
      <c r="A30" s="158"/>
      <c r="B30" s="137"/>
      <c r="C30" s="1304"/>
      <c r="D30" s="1334" t="s">
        <v>590</v>
      </c>
      <c r="E30" s="1305">
        <v>3138.4977581925441</v>
      </c>
      <c r="F30" s="1305">
        <v>3058.1776513666568</v>
      </c>
      <c r="G30" s="1305">
        <v>80.320106825886668</v>
      </c>
      <c r="H30" s="1305">
        <v>0</v>
      </c>
      <c r="I30" s="1305">
        <v>0</v>
      </c>
      <c r="J30" s="1305">
        <v>0</v>
      </c>
      <c r="K30" s="1305">
        <v>0</v>
      </c>
      <c r="L30" s="1305">
        <v>0</v>
      </c>
      <c r="M30" s="468"/>
    </row>
    <row r="31" spans="1:13" ht="12" customHeight="1" x14ac:dyDescent="0.2">
      <c r="A31" s="135"/>
      <c r="B31" s="159"/>
      <c r="C31" s="1304"/>
      <c r="D31" s="1334" t="s">
        <v>591</v>
      </c>
      <c r="E31" s="1305">
        <v>2235.7242421727251</v>
      </c>
      <c r="F31" s="1305">
        <v>2201.9770566375309</v>
      </c>
      <c r="G31" s="1305">
        <v>28.80701459502329</v>
      </c>
      <c r="H31" s="1305">
        <v>4.9401709401709404</v>
      </c>
      <c r="I31" s="1305">
        <v>0</v>
      </c>
      <c r="J31" s="1305">
        <v>0</v>
      </c>
      <c r="K31" s="1305">
        <v>0</v>
      </c>
      <c r="L31" s="1305">
        <v>0</v>
      </c>
      <c r="M31" s="468"/>
    </row>
    <row r="32" spans="1:13" ht="12" customHeight="1" x14ac:dyDescent="0.2">
      <c r="A32" s="135"/>
      <c r="B32" s="137"/>
      <c r="C32" s="1304"/>
      <c r="D32" s="1334" t="s">
        <v>592</v>
      </c>
      <c r="E32" s="1305">
        <v>539.18816266782449</v>
      </c>
      <c r="F32" s="1305">
        <v>506.07322206799125</v>
      </c>
      <c r="G32" s="1305">
        <v>33.114940599833282</v>
      </c>
      <c r="H32" s="1305">
        <v>0</v>
      </c>
      <c r="I32" s="1305">
        <v>0</v>
      </c>
      <c r="J32" s="1305">
        <v>0</v>
      </c>
      <c r="K32" s="1305">
        <v>0</v>
      </c>
      <c r="L32" s="1305">
        <v>0</v>
      </c>
      <c r="M32" s="468"/>
    </row>
    <row r="33" spans="1:13" ht="12" customHeight="1" x14ac:dyDescent="0.2">
      <c r="A33" s="135"/>
      <c r="B33" s="137"/>
      <c r="C33" s="1304"/>
      <c r="D33" s="1334" t="s">
        <v>441</v>
      </c>
      <c r="E33" s="1305">
        <v>2967.434312959836</v>
      </c>
      <c r="F33" s="1305">
        <v>2913.8776115315718</v>
      </c>
      <c r="G33" s="1305">
        <v>37.1384975447694</v>
      </c>
      <c r="H33" s="1305">
        <v>16.418203883495146</v>
      </c>
      <c r="I33" s="1305">
        <v>0</v>
      </c>
      <c r="J33" s="1305">
        <v>0</v>
      </c>
      <c r="K33" s="1305">
        <v>0</v>
      </c>
      <c r="L33" s="1305">
        <v>0</v>
      </c>
      <c r="M33" s="468"/>
    </row>
    <row r="34" spans="1:13" ht="12" customHeight="1" x14ac:dyDescent="0.2">
      <c r="A34" s="135"/>
      <c r="B34" s="137"/>
      <c r="C34" s="1304"/>
      <c r="D34" s="1334" t="s">
        <v>442</v>
      </c>
      <c r="E34" s="1305">
        <v>835.03622269803316</v>
      </c>
      <c r="F34" s="1305">
        <v>809.36312671651262</v>
      </c>
      <c r="G34" s="1305">
        <v>25.673095981520511</v>
      </c>
      <c r="H34" s="1305">
        <v>0</v>
      </c>
      <c r="I34" s="1305">
        <v>0</v>
      </c>
      <c r="J34" s="1305">
        <v>0</v>
      </c>
      <c r="K34" s="1305">
        <v>0</v>
      </c>
      <c r="L34" s="1305">
        <v>0</v>
      </c>
      <c r="M34" s="468"/>
    </row>
    <row r="35" spans="1:13" ht="12" customHeight="1" x14ac:dyDescent="0.2">
      <c r="A35" s="135"/>
      <c r="B35" s="137"/>
      <c r="C35" s="1304"/>
      <c r="D35" s="1334" t="s">
        <v>593</v>
      </c>
      <c r="E35" s="1305">
        <v>1951.5861145218869</v>
      </c>
      <c r="F35" s="1305">
        <v>1890.1032146977745</v>
      </c>
      <c r="G35" s="1305">
        <v>55.931478985140821</v>
      </c>
      <c r="H35" s="1305">
        <v>5.5514208389715831</v>
      </c>
      <c r="I35" s="1305">
        <v>2</v>
      </c>
      <c r="J35" s="1305">
        <v>2</v>
      </c>
      <c r="K35" s="1305">
        <v>0</v>
      </c>
      <c r="L35" s="1305">
        <v>0</v>
      </c>
      <c r="M35" s="1088"/>
    </row>
    <row r="36" spans="1:13" s="160" customFormat="1" ht="11.25" customHeight="1" x14ac:dyDescent="0.2">
      <c r="A36" s="158"/>
      <c r="B36" s="137"/>
      <c r="C36" s="1540" t="s">
        <v>594</v>
      </c>
      <c r="D36" s="1540"/>
      <c r="E36" s="1299">
        <v>172.93960178713368</v>
      </c>
      <c r="F36" s="1299">
        <v>172.93960178713368</v>
      </c>
      <c r="G36" s="1299">
        <v>0</v>
      </c>
      <c r="H36" s="1299">
        <v>0</v>
      </c>
      <c r="I36" s="1299">
        <v>0</v>
      </c>
      <c r="J36" s="1299">
        <v>0</v>
      </c>
      <c r="K36" s="1299">
        <v>0</v>
      </c>
      <c r="L36" s="1299">
        <v>0</v>
      </c>
      <c r="M36" s="1088"/>
    </row>
    <row r="37" spans="1:13" s="160" customFormat="1" ht="11.25" customHeight="1" x14ac:dyDescent="0.2">
      <c r="A37" s="158"/>
      <c r="B37" s="159"/>
      <c r="C37" s="1540" t="s">
        <v>595</v>
      </c>
      <c r="D37" s="1540" t="s">
        <v>596</v>
      </c>
      <c r="E37" s="1299">
        <v>3160.4329020609075</v>
      </c>
      <c r="F37" s="1299">
        <v>2944.2378546741033</v>
      </c>
      <c r="G37" s="1299">
        <v>134.22015751407625</v>
      </c>
      <c r="H37" s="1299">
        <v>81.974889872726493</v>
      </c>
      <c r="I37" s="1299">
        <v>1</v>
      </c>
      <c r="J37" s="1299">
        <v>1</v>
      </c>
      <c r="K37" s="1299">
        <v>0</v>
      </c>
      <c r="L37" s="1299">
        <v>0</v>
      </c>
      <c r="M37" s="1088"/>
    </row>
    <row r="38" spans="1:13" s="160" customFormat="1" ht="11.25" customHeight="1" x14ac:dyDescent="0.2">
      <c r="A38" s="158"/>
      <c r="B38" s="159"/>
      <c r="C38" s="1540" t="s">
        <v>366</v>
      </c>
      <c r="D38" s="1540" t="s">
        <v>366</v>
      </c>
      <c r="E38" s="1299">
        <v>26434.918196650786</v>
      </c>
      <c r="F38" s="1299">
        <v>25318.175547032897</v>
      </c>
      <c r="G38" s="1299">
        <v>963.89029570600144</v>
      </c>
      <c r="H38" s="1299">
        <v>152.85235391189332</v>
      </c>
      <c r="I38" s="1299">
        <v>42</v>
      </c>
      <c r="J38" s="1299">
        <v>42</v>
      </c>
      <c r="K38" s="1299">
        <v>0</v>
      </c>
      <c r="L38" s="1299">
        <v>0</v>
      </c>
      <c r="M38" s="1088"/>
    </row>
    <row r="39" spans="1:13" s="160" customFormat="1" ht="11.25" customHeight="1" x14ac:dyDescent="0.2">
      <c r="A39" s="158"/>
      <c r="B39" s="159"/>
      <c r="C39" s="1540" t="s">
        <v>597</v>
      </c>
      <c r="D39" s="1540" t="s">
        <v>598</v>
      </c>
      <c r="E39" s="1299">
        <v>33758.96076534014</v>
      </c>
      <c r="F39" s="1299">
        <v>32789.188885646829</v>
      </c>
      <c r="G39" s="1299">
        <v>830.75076400170883</v>
      </c>
      <c r="H39" s="1299">
        <v>139.02111569162525</v>
      </c>
      <c r="I39" s="1299">
        <v>16</v>
      </c>
      <c r="J39" s="1299">
        <v>16</v>
      </c>
      <c r="K39" s="1299">
        <v>0</v>
      </c>
      <c r="L39" s="1299">
        <v>0</v>
      </c>
      <c r="M39" s="1088"/>
    </row>
    <row r="40" spans="1:13" ht="11.25" customHeight="1" x14ac:dyDescent="0.2">
      <c r="A40" s="135"/>
      <c r="B40" s="137"/>
      <c r="C40" s="1540" t="s">
        <v>368</v>
      </c>
      <c r="D40" s="1540" t="s">
        <v>368</v>
      </c>
      <c r="E40" s="1299">
        <v>11104.802312219423</v>
      </c>
      <c r="F40" s="1299">
        <v>10676.496324177075</v>
      </c>
      <c r="G40" s="1299">
        <v>389.22945012213086</v>
      </c>
      <c r="H40" s="1299">
        <v>39.076537920220773</v>
      </c>
      <c r="I40" s="1299">
        <v>23</v>
      </c>
      <c r="J40" s="1299">
        <v>22</v>
      </c>
      <c r="K40" s="1299">
        <v>1</v>
      </c>
      <c r="L40" s="1299">
        <v>0</v>
      </c>
      <c r="M40" s="1088"/>
    </row>
    <row r="41" spans="1:13" ht="11.25" customHeight="1" x14ac:dyDescent="0.2">
      <c r="A41" s="135"/>
      <c r="B41" s="137"/>
      <c r="C41" s="1540" t="s">
        <v>369</v>
      </c>
      <c r="D41" s="1540" t="s">
        <v>599</v>
      </c>
      <c r="E41" s="1299">
        <v>11138.308686563929</v>
      </c>
      <c r="F41" s="1299">
        <v>10285.642735733429</v>
      </c>
      <c r="G41" s="1299">
        <v>798.53795934949574</v>
      </c>
      <c r="H41" s="1299">
        <v>54.127991480996705</v>
      </c>
      <c r="I41" s="1299">
        <v>3</v>
      </c>
      <c r="J41" s="1299">
        <v>3</v>
      </c>
      <c r="K41" s="1299">
        <v>0</v>
      </c>
      <c r="L41" s="1299">
        <v>0</v>
      </c>
      <c r="M41" s="1088"/>
    </row>
    <row r="42" spans="1:13" ht="11.25" customHeight="1" x14ac:dyDescent="0.2">
      <c r="A42" s="135"/>
      <c r="B42" s="137"/>
      <c r="C42" s="1540" t="s">
        <v>600</v>
      </c>
      <c r="D42" s="1540" t="s">
        <v>601</v>
      </c>
      <c r="E42" s="1299">
        <v>845.14051391348323</v>
      </c>
      <c r="F42" s="1299">
        <v>820.5539982986993</v>
      </c>
      <c r="G42" s="1299">
        <v>24.586515614784069</v>
      </c>
      <c r="H42" s="1299">
        <v>0</v>
      </c>
      <c r="I42" s="1299">
        <v>0</v>
      </c>
      <c r="J42" s="1299">
        <v>0</v>
      </c>
      <c r="K42" s="1299">
        <v>0</v>
      </c>
      <c r="L42" s="1299">
        <v>0</v>
      </c>
      <c r="M42" s="1088"/>
    </row>
    <row r="43" spans="1:13" ht="11.25" customHeight="1" x14ac:dyDescent="0.2">
      <c r="A43" s="135"/>
      <c r="B43" s="137"/>
      <c r="C43" s="1540" t="s">
        <v>370</v>
      </c>
      <c r="D43" s="1540" t="s">
        <v>602</v>
      </c>
      <c r="E43" s="1299">
        <v>579.34368006214686</v>
      </c>
      <c r="F43" s="1299">
        <v>578.34368006214686</v>
      </c>
      <c r="G43" s="1299">
        <v>1</v>
      </c>
      <c r="H43" s="1299">
        <v>0</v>
      </c>
      <c r="I43" s="1299">
        <v>1</v>
      </c>
      <c r="J43" s="1299">
        <v>1</v>
      </c>
      <c r="K43" s="1299">
        <v>0</v>
      </c>
      <c r="L43" s="1299">
        <v>0</v>
      </c>
      <c r="M43" s="1088"/>
    </row>
    <row r="44" spans="1:13" ht="11.25" customHeight="1" x14ac:dyDescent="0.2">
      <c r="A44" s="135"/>
      <c r="B44" s="137"/>
      <c r="C44" s="1540" t="s">
        <v>371</v>
      </c>
      <c r="D44" s="1540" t="s">
        <v>371</v>
      </c>
      <c r="E44" s="1299">
        <v>671.4714740054369</v>
      </c>
      <c r="F44" s="1299">
        <v>626.57329907827773</v>
      </c>
      <c r="G44" s="1299">
        <v>43.898174927159182</v>
      </c>
      <c r="H44" s="1299">
        <v>1</v>
      </c>
      <c r="I44" s="1299">
        <v>0</v>
      </c>
      <c r="J44" s="1299">
        <v>0</v>
      </c>
      <c r="K44" s="1299">
        <v>0</v>
      </c>
      <c r="L44" s="1299">
        <v>0</v>
      </c>
      <c r="M44" s="1088"/>
    </row>
    <row r="45" spans="1:13" ht="11.25" customHeight="1" x14ac:dyDescent="0.2">
      <c r="A45" s="135"/>
      <c r="B45" s="137"/>
      <c r="C45" s="1540" t="s">
        <v>603</v>
      </c>
      <c r="D45" s="1540" t="s">
        <v>604</v>
      </c>
      <c r="E45" s="1299">
        <v>2437.2321680792897</v>
      </c>
      <c r="F45" s="1299">
        <v>2402.3018757790164</v>
      </c>
      <c r="G45" s="1299">
        <v>34.930292300273081</v>
      </c>
      <c r="H45" s="1299">
        <v>0</v>
      </c>
      <c r="I45" s="1299">
        <v>2</v>
      </c>
      <c r="J45" s="1299">
        <v>2</v>
      </c>
      <c r="K45" s="1299">
        <v>0</v>
      </c>
      <c r="L45" s="1299">
        <v>0</v>
      </c>
      <c r="M45" s="1088"/>
    </row>
    <row r="46" spans="1:13" ht="11.25" customHeight="1" x14ac:dyDescent="0.2">
      <c r="A46" s="135"/>
      <c r="B46" s="137"/>
      <c r="C46" s="1540" t="s">
        <v>605</v>
      </c>
      <c r="D46" s="1540" t="s">
        <v>606</v>
      </c>
      <c r="E46" s="1299">
        <v>15435.374449649951</v>
      </c>
      <c r="F46" s="1299">
        <v>14511.232967442274</v>
      </c>
      <c r="G46" s="1299">
        <v>883.48678153390676</v>
      </c>
      <c r="H46" s="1299">
        <v>40.654700673755222</v>
      </c>
      <c r="I46" s="1299">
        <v>5</v>
      </c>
      <c r="J46" s="1299">
        <v>5</v>
      </c>
      <c r="K46" s="1299">
        <v>0</v>
      </c>
      <c r="L46" s="1299">
        <v>0</v>
      </c>
      <c r="M46" s="1088"/>
    </row>
    <row r="47" spans="1:13" ht="11.25" customHeight="1" x14ac:dyDescent="0.2">
      <c r="A47" s="135"/>
      <c r="B47" s="137"/>
      <c r="C47" s="1540" t="s">
        <v>607</v>
      </c>
      <c r="D47" s="1540" t="s">
        <v>608</v>
      </c>
      <c r="E47" s="1299">
        <v>8152.9013907322551</v>
      </c>
      <c r="F47" s="1299">
        <v>7073.2881780834405</v>
      </c>
      <c r="G47" s="1299">
        <v>39.132119599480617</v>
      </c>
      <c r="H47" s="1299">
        <v>1040.4810930492729</v>
      </c>
      <c r="I47" s="1299">
        <v>9</v>
      </c>
      <c r="J47" s="1299">
        <v>9</v>
      </c>
      <c r="K47" s="1299">
        <v>0</v>
      </c>
      <c r="L47" s="1299">
        <v>0</v>
      </c>
      <c r="M47" s="1088"/>
    </row>
    <row r="48" spans="1:13" ht="11.25" customHeight="1" x14ac:dyDescent="0.2">
      <c r="A48" s="135"/>
      <c r="B48" s="137"/>
      <c r="C48" s="1540" t="s">
        <v>372</v>
      </c>
      <c r="D48" s="1540" t="s">
        <v>372</v>
      </c>
      <c r="E48" s="1299">
        <v>2022.9313390596549</v>
      </c>
      <c r="F48" s="1299">
        <v>1704.5165021526739</v>
      </c>
      <c r="G48" s="1299">
        <v>48.940383997551947</v>
      </c>
      <c r="H48" s="1299">
        <v>269.47445290942784</v>
      </c>
      <c r="I48" s="1299">
        <v>0</v>
      </c>
      <c r="J48" s="1299">
        <v>0</v>
      </c>
      <c r="K48" s="1299">
        <v>0</v>
      </c>
      <c r="L48" s="1299">
        <v>0</v>
      </c>
      <c r="M48" s="1088"/>
    </row>
    <row r="49" spans="1:13" ht="11.25" customHeight="1" x14ac:dyDescent="0.2">
      <c r="A49" s="135"/>
      <c r="B49" s="137"/>
      <c r="C49" s="1540" t="s">
        <v>609</v>
      </c>
      <c r="D49" s="1540" t="s">
        <v>610</v>
      </c>
      <c r="E49" s="1299">
        <v>15373.179975909488</v>
      </c>
      <c r="F49" s="1299">
        <v>14773.254367528429</v>
      </c>
      <c r="G49" s="1299">
        <v>412.56757513326534</v>
      </c>
      <c r="H49" s="1299">
        <v>187.35803324781227</v>
      </c>
      <c r="I49" s="1299">
        <v>1</v>
      </c>
      <c r="J49" s="1299">
        <v>1</v>
      </c>
      <c r="K49" s="1299">
        <v>0</v>
      </c>
      <c r="L49" s="1299">
        <v>0</v>
      </c>
      <c r="M49" s="1088"/>
    </row>
    <row r="50" spans="1:13" ht="11.25" customHeight="1" x14ac:dyDescent="0.2">
      <c r="A50" s="135"/>
      <c r="B50" s="137"/>
      <c r="C50" s="1540" t="s">
        <v>611</v>
      </c>
      <c r="D50" s="1540" t="s">
        <v>612</v>
      </c>
      <c r="E50" s="1299">
        <v>1996.2857708337326</v>
      </c>
      <c r="F50" s="1299">
        <v>1612.4701700440301</v>
      </c>
      <c r="G50" s="1299">
        <v>340.85113088482439</v>
      </c>
      <c r="H50" s="1299">
        <v>42.964469904879046</v>
      </c>
      <c r="I50" s="1299">
        <v>0</v>
      </c>
      <c r="J50" s="1299">
        <v>0</v>
      </c>
      <c r="K50" s="1299">
        <v>0</v>
      </c>
      <c r="L50" s="1299">
        <v>0</v>
      </c>
      <c r="M50" s="1088"/>
    </row>
    <row r="51" spans="1:13" ht="11.25" customHeight="1" x14ac:dyDescent="0.2">
      <c r="A51" s="135"/>
      <c r="B51" s="137"/>
      <c r="C51" s="1540" t="s">
        <v>374</v>
      </c>
      <c r="D51" s="1540" t="s">
        <v>374</v>
      </c>
      <c r="E51" s="1299">
        <v>2354.304210280216</v>
      </c>
      <c r="F51" s="1299">
        <v>2292.3954354055286</v>
      </c>
      <c r="G51" s="1299">
        <v>50.066405396776361</v>
      </c>
      <c r="H51" s="1299">
        <v>11.842369477911646</v>
      </c>
      <c r="I51" s="1299">
        <v>1</v>
      </c>
      <c r="J51" s="1299">
        <v>1</v>
      </c>
      <c r="K51" s="1299">
        <v>0</v>
      </c>
      <c r="L51" s="1299">
        <v>0</v>
      </c>
      <c r="M51" s="1088"/>
    </row>
    <row r="52" spans="1:13" ht="11.25" customHeight="1" x14ac:dyDescent="0.2">
      <c r="A52" s="135"/>
      <c r="B52" s="137"/>
      <c r="C52" s="1540" t="s">
        <v>613</v>
      </c>
      <c r="D52" s="1540" t="s">
        <v>614</v>
      </c>
      <c r="E52" s="1299">
        <v>810.19949102112889</v>
      </c>
      <c r="F52" s="1299">
        <v>762.33517116217081</v>
      </c>
      <c r="G52" s="1299">
        <v>41.509481149280688</v>
      </c>
      <c r="H52" s="1299">
        <v>6.354838709677419</v>
      </c>
      <c r="I52" s="1299">
        <v>1</v>
      </c>
      <c r="J52" s="1299">
        <v>1</v>
      </c>
      <c r="K52" s="1299">
        <v>0</v>
      </c>
      <c r="L52" s="1299">
        <v>0</v>
      </c>
      <c r="M52" s="1088"/>
    </row>
    <row r="53" spans="1:13" ht="11.25" customHeight="1" x14ac:dyDescent="0.2">
      <c r="A53" s="135"/>
      <c r="B53" s="137"/>
      <c r="C53" s="1540" t="s">
        <v>615</v>
      </c>
      <c r="D53" s="1540" t="s">
        <v>616</v>
      </c>
      <c r="E53" s="1299">
        <v>18.182934523004821</v>
      </c>
      <c r="F53" s="1299">
        <v>18.182934523004821</v>
      </c>
      <c r="G53" s="1299">
        <v>0</v>
      </c>
      <c r="H53" s="1299">
        <v>0</v>
      </c>
      <c r="I53" s="1299">
        <v>0</v>
      </c>
      <c r="J53" s="1299">
        <v>0</v>
      </c>
      <c r="K53" s="1299">
        <v>0</v>
      </c>
      <c r="L53" s="1299">
        <v>0</v>
      </c>
      <c r="M53" s="1088"/>
    </row>
    <row r="54" spans="1:13" ht="11.25" customHeight="1" x14ac:dyDescent="0.2">
      <c r="A54" s="135"/>
      <c r="B54" s="137"/>
      <c r="C54" s="1540" t="s">
        <v>617</v>
      </c>
      <c r="D54" s="1540" t="s">
        <v>617</v>
      </c>
      <c r="E54" s="1299">
        <v>190.46002522546203</v>
      </c>
      <c r="F54" s="1299">
        <v>188.46002522546203</v>
      </c>
      <c r="G54" s="1299">
        <v>2</v>
      </c>
      <c r="H54" s="1299">
        <v>0</v>
      </c>
      <c r="I54" s="1299">
        <v>0</v>
      </c>
      <c r="J54" s="1299">
        <v>0</v>
      </c>
      <c r="K54" s="1299">
        <v>0</v>
      </c>
      <c r="L54" s="1299">
        <v>0</v>
      </c>
      <c r="M54" s="1088"/>
    </row>
    <row r="55" spans="1:13" ht="15" customHeight="1" thickBot="1" x14ac:dyDescent="0.25">
      <c r="A55" s="135"/>
      <c r="B55" s="137"/>
      <c r="C55" s="1306"/>
      <c r="D55" s="1307"/>
      <c r="E55" s="897"/>
      <c r="F55" s="897"/>
      <c r="G55" s="897"/>
      <c r="H55" s="897"/>
      <c r="I55" s="897"/>
      <c r="J55" s="897"/>
      <c r="K55" s="897"/>
      <c r="L55" s="897"/>
      <c r="M55" s="468"/>
    </row>
    <row r="56" spans="1:13" ht="13.5" thickBot="1" x14ac:dyDescent="0.25">
      <c r="A56" s="135"/>
      <c r="B56" s="137"/>
      <c r="C56" s="1537" t="s">
        <v>618</v>
      </c>
      <c r="D56" s="1538"/>
      <c r="E56" s="1538"/>
      <c r="F56" s="1538"/>
      <c r="G56" s="1538"/>
      <c r="H56" s="1538"/>
      <c r="I56" s="1538"/>
      <c r="J56" s="1538"/>
      <c r="K56" s="1538"/>
      <c r="L56" s="1539"/>
      <c r="M56" s="468"/>
    </row>
    <row r="57" spans="1:13" ht="4.5" customHeight="1" x14ac:dyDescent="0.2">
      <c r="A57" s="135"/>
      <c r="B57" s="137"/>
      <c r="C57" s="1308"/>
      <c r="D57" s="1309"/>
      <c r="E57" s="1309"/>
      <c r="F57" s="1309"/>
      <c r="G57" s="1309"/>
      <c r="H57" s="1309"/>
      <c r="I57" s="1309"/>
      <c r="J57" s="1309"/>
      <c r="K57" s="1309"/>
      <c r="L57" s="1309"/>
      <c r="M57" s="468"/>
    </row>
    <row r="58" spans="1:13" ht="13.5" customHeight="1" x14ac:dyDescent="0.2">
      <c r="A58" s="135"/>
      <c r="B58" s="137"/>
      <c r="C58" s="1531">
        <v>2013</v>
      </c>
      <c r="D58" s="1532"/>
      <c r="E58" s="1535" t="s">
        <v>567</v>
      </c>
      <c r="F58" s="1535"/>
      <c r="G58" s="1535"/>
      <c r="H58" s="1535"/>
      <c r="I58" s="1535" t="s">
        <v>568</v>
      </c>
      <c r="J58" s="1535"/>
      <c r="K58" s="1535"/>
      <c r="L58" s="1535"/>
      <c r="M58" s="468"/>
    </row>
    <row r="59" spans="1:13" s="1312" customFormat="1" ht="13.5" customHeight="1" x14ac:dyDescent="0.2">
      <c r="A59" s="1310"/>
      <c r="B59" s="1311"/>
      <c r="C59" s="1533"/>
      <c r="D59" s="1534"/>
      <c r="E59" s="1295" t="s">
        <v>567</v>
      </c>
      <c r="F59" s="1295" t="s">
        <v>569</v>
      </c>
      <c r="G59" s="1295" t="s">
        <v>570</v>
      </c>
      <c r="H59" s="1295" t="s">
        <v>571</v>
      </c>
      <c r="I59" s="1295" t="s">
        <v>567</v>
      </c>
      <c r="J59" s="1295" t="s">
        <v>569</v>
      </c>
      <c r="K59" s="1295" t="s">
        <v>570</v>
      </c>
      <c r="L59" s="1295" t="s">
        <v>571</v>
      </c>
      <c r="M59" s="1088"/>
    </row>
    <row r="60" spans="1:13" s="160" customFormat="1" x14ac:dyDescent="0.2">
      <c r="A60" s="158"/>
      <c r="B60" s="159"/>
      <c r="C60" s="1087"/>
      <c r="D60" s="1259" t="s">
        <v>68</v>
      </c>
      <c r="E60" s="1299">
        <v>195577.99999998181</v>
      </c>
      <c r="F60" s="1299">
        <v>186481.37178498076</v>
      </c>
      <c r="G60" s="1299">
        <v>6828.2079202919213</v>
      </c>
      <c r="H60" s="1299">
        <v>2268.4202947136005</v>
      </c>
      <c r="I60" s="1299">
        <v>160</v>
      </c>
      <c r="J60" s="1299">
        <v>159</v>
      </c>
      <c r="K60" s="1299">
        <v>1</v>
      </c>
      <c r="L60" s="1299">
        <v>0</v>
      </c>
      <c r="M60" s="1088"/>
    </row>
    <row r="61" spans="1:13" s="160" customFormat="1" ht="11.25" customHeight="1" x14ac:dyDescent="0.2">
      <c r="A61" s="158"/>
      <c r="B61" s="159"/>
      <c r="C61" s="1313"/>
      <c r="D61" s="1314" t="s">
        <v>619</v>
      </c>
      <c r="E61" s="1315">
        <v>264.2083605771038</v>
      </c>
      <c r="F61" s="1315">
        <v>250.70836057710383</v>
      </c>
      <c r="G61" s="1315">
        <v>13.5</v>
      </c>
      <c r="H61" s="1315">
        <v>0</v>
      </c>
      <c r="I61" s="1315">
        <v>0</v>
      </c>
      <c r="J61" s="1315">
        <v>0</v>
      </c>
      <c r="K61" s="1315">
        <v>0</v>
      </c>
      <c r="L61" s="1315">
        <v>0</v>
      </c>
      <c r="M61" s="1088"/>
    </row>
    <row r="62" spans="1:13" s="160" customFormat="1" ht="11.25" customHeight="1" x14ac:dyDescent="0.2">
      <c r="A62" s="158"/>
      <c r="B62" s="159"/>
      <c r="C62" s="1313"/>
      <c r="D62" s="1316" t="s">
        <v>620</v>
      </c>
      <c r="E62" s="1315">
        <v>15735.317569303556</v>
      </c>
      <c r="F62" s="1315">
        <v>14959.069495152351</v>
      </c>
      <c r="G62" s="1315">
        <v>695.44784192013765</v>
      </c>
      <c r="H62" s="1315">
        <v>80.800232231042472</v>
      </c>
      <c r="I62" s="1315">
        <v>8</v>
      </c>
      <c r="J62" s="1315">
        <v>7</v>
      </c>
      <c r="K62" s="1315">
        <v>1</v>
      </c>
      <c r="L62" s="1315">
        <v>0</v>
      </c>
      <c r="M62" s="1088"/>
    </row>
    <row r="63" spans="1:13" s="160" customFormat="1" ht="11.25" customHeight="1" x14ac:dyDescent="0.2">
      <c r="A63" s="158"/>
      <c r="B63" s="159" t="s">
        <v>621</v>
      </c>
      <c r="C63" s="1313"/>
      <c r="D63" s="1316" t="s">
        <v>622</v>
      </c>
      <c r="E63" s="1315">
        <v>47462.288422821854</v>
      </c>
      <c r="F63" s="1315">
        <v>45229.266865752441</v>
      </c>
      <c r="G63" s="1315">
        <v>2068.4281053705513</v>
      </c>
      <c r="H63" s="1315">
        <v>164.59345169881632</v>
      </c>
      <c r="I63" s="1315">
        <v>22</v>
      </c>
      <c r="J63" s="1315">
        <v>22</v>
      </c>
      <c r="K63" s="1315">
        <v>0</v>
      </c>
      <c r="L63" s="1315">
        <v>0</v>
      </c>
      <c r="M63" s="1088"/>
    </row>
    <row r="64" spans="1:13" s="160" customFormat="1" ht="11.25" customHeight="1" x14ac:dyDescent="0.2">
      <c r="A64" s="158"/>
      <c r="B64" s="159"/>
      <c r="C64" s="1313"/>
      <c r="D64" s="1317" t="s">
        <v>623</v>
      </c>
      <c r="E64" s="1315">
        <v>56435.730498245139</v>
      </c>
      <c r="F64" s="1315">
        <v>53974.219276625947</v>
      </c>
      <c r="G64" s="1315">
        <v>2211.5147272358472</v>
      </c>
      <c r="H64" s="1315">
        <v>249.99649438327657</v>
      </c>
      <c r="I64" s="1315">
        <v>42</v>
      </c>
      <c r="J64" s="1315">
        <v>42</v>
      </c>
      <c r="K64" s="1315">
        <v>0</v>
      </c>
      <c r="L64" s="1315">
        <v>0</v>
      </c>
      <c r="M64" s="1088"/>
    </row>
    <row r="65" spans="1:13" s="160" customFormat="1" ht="11.25" customHeight="1" x14ac:dyDescent="0.2">
      <c r="A65" s="158"/>
      <c r="B65" s="159"/>
      <c r="C65" s="1313"/>
      <c r="D65" s="1314" t="s">
        <v>624</v>
      </c>
      <c r="E65" s="1315">
        <v>46268.748859645122</v>
      </c>
      <c r="F65" s="1315">
        <v>44772.006303257258</v>
      </c>
      <c r="G65" s="1315">
        <v>1351.2216265205898</v>
      </c>
      <c r="H65" s="1315">
        <v>145.52092986734905</v>
      </c>
      <c r="I65" s="1315">
        <v>48</v>
      </c>
      <c r="J65" s="1315">
        <v>48</v>
      </c>
      <c r="K65" s="1315">
        <v>0</v>
      </c>
      <c r="L65" s="1315">
        <v>0</v>
      </c>
      <c r="M65" s="1088"/>
    </row>
    <row r="66" spans="1:13" s="160" customFormat="1" ht="11.25" customHeight="1" x14ac:dyDescent="0.2">
      <c r="A66" s="158"/>
      <c r="B66" s="159"/>
      <c r="C66" s="1313"/>
      <c r="D66" s="1316" t="s">
        <v>625</v>
      </c>
      <c r="E66" s="1315">
        <v>21710.008561586805</v>
      </c>
      <c r="F66" s="1315">
        <v>21232.834813151028</v>
      </c>
      <c r="G66" s="1315">
        <v>359.19996493107215</v>
      </c>
      <c r="H66" s="1315">
        <v>117.97378350469472</v>
      </c>
      <c r="I66" s="1315">
        <v>27</v>
      </c>
      <c r="J66" s="1315">
        <v>27</v>
      </c>
      <c r="K66" s="1315">
        <v>0</v>
      </c>
      <c r="L66" s="1315">
        <v>0</v>
      </c>
      <c r="M66" s="1088"/>
    </row>
    <row r="67" spans="1:13" s="160" customFormat="1" ht="11.25" customHeight="1" x14ac:dyDescent="0.2">
      <c r="A67" s="158"/>
      <c r="B67" s="159"/>
      <c r="C67" s="1313"/>
      <c r="D67" s="1316" t="s">
        <v>491</v>
      </c>
      <c r="E67" s="1315">
        <v>1865.0870204731209</v>
      </c>
      <c r="F67" s="1315">
        <v>1821.3960415793172</v>
      </c>
      <c r="G67" s="1315">
        <v>25.512228958715259</v>
      </c>
      <c r="H67" s="1315">
        <v>18.17874993508854</v>
      </c>
      <c r="I67" s="1315">
        <v>13</v>
      </c>
      <c r="J67" s="1315">
        <v>13</v>
      </c>
      <c r="K67" s="1315">
        <v>0</v>
      </c>
      <c r="L67" s="1315">
        <v>0</v>
      </c>
      <c r="M67" s="1088"/>
    </row>
    <row r="68" spans="1:13" s="160" customFormat="1" ht="11.25" customHeight="1" x14ac:dyDescent="0.2">
      <c r="A68" s="158"/>
      <c r="B68" s="159"/>
      <c r="C68" s="1313"/>
      <c r="D68" s="1316" t="s">
        <v>617</v>
      </c>
      <c r="E68" s="1315">
        <v>5836.6107073493913</v>
      </c>
      <c r="F68" s="1315">
        <v>4241.8706289009888</v>
      </c>
      <c r="G68" s="1315">
        <v>103.38342535499487</v>
      </c>
      <c r="H68" s="1315">
        <v>1491.3566530933294</v>
      </c>
      <c r="I68" s="1315">
        <v>0</v>
      </c>
      <c r="J68" s="1315">
        <v>0</v>
      </c>
      <c r="K68" s="1315">
        <v>0</v>
      </c>
      <c r="L68" s="1315">
        <v>0</v>
      </c>
      <c r="M68" s="1088"/>
    </row>
    <row r="69" spans="1:13" s="1303" customFormat="1" ht="11.25" customHeight="1" x14ac:dyDescent="0.2">
      <c r="A69" s="1302"/>
      <c r="B69" s="1318"/>
      <c r="C69" s="1319" t="s">
        <v>626</v>
      </c>
      <c r="D69" s="1536" t="s">
        <v>627</v>
      </c>
      <c r="E69" s="1536"/>
      <c r="F69" s="1536"/>
      <c r="G69" s="1536"/>
      <c r="H69" s="1536"/>
      <c r="I69" s="1319"/>
      <c r="J69" s="1319"/>
      <c r="K69" s="1320"/>
      <c r="L69" s="1320"/>
      <c r="M69" s="1321"/>
    </row>
    <row r="70" spans="1:13" ht="13.5" customHeight="1" x14ac:dyDescent="0.2">
      <c r="A70" s="137"/>
      <c r="B70" s="159"/>
      <c r="C70" s="1017" t="s">
        <v>628</v>
      </c>
      <c r="D70" s="151"/>
      <c r="E70" s="1089" t="s">
        <v>629</v>
      </c>
      <c r="F70" s="151"/>
      <c r="H70" s="151"/>
      <c r="I70" s="151"/>
      <c r="J70" s="151"/>
      <c r="K70" s="1174"/>
      <c r="L70" s="1174"/>
      <c r="M70" s="1088"/>
    </row>
    <row r="71" spans="1:13" x14ac:dyDescent="0.2">
      <c r="A71" s="135"/>
      <c r="B71" s="137"/>
      <c r="C71" s="137"/>
      <c r="D71" s="137"/>
      <c r="E71" s="137"/>
      <c r="F71" s="137"/>
      <c r="G71" s="137"/>
      <c r="H71" s="137"/>
      <c r="I71" s="137"/>
      <c r="J71" s="1501">
        <v>42401</v>
      </c>
      <c r="K71" s="1501"/>
      <c r="L71" s="1501"/>
      <c r="M71" s="265">
        <v>17</v>
      </c>
    </row>
  </sheetData>
  <mergeCells count="35">
    <mergeCell ref="B1:D1"/>
    <mergeCell ref="B2:D2"/>
    <mergeCell ref="C4:L4"/>
    <mergeCell ref="C6:D7"/>
    <mergeCell ref="E6:H6"/>
    <mergeCell ref="I6:L6"/>
    <mergeCell ref="C43:D43"/>
    <mergeCell ref="C8:D8"/>
    <mergeCell ref="C9:D9"/>
    <mergeCell ref="C10:D10"/>
    <mergeCell ref="C11:D11"/>
    <mergeCell ref="C36:D36"/>
    <mergeCell ref="C37:D37"/>
    <mergeCell ref="C38:D38"/>
    <mergeCell ref="C39:D39"/>
    <mergeCell ref="C40:D40"/>
    <mergeCell ref="C41:D41"/>
    <mergeCell ref="C42:D42"/>
    <mergeCell ref="C56:L56"/>
    <mergeCell ref="C44:D44"/>
    <mergeCell ref="C45:D45"/>
    <mergeCell ref="C46:D46"/>
    <mergeCell ref="C47:D47"/>
    <mergeCell ref="C48:D48"/>
    <mergeCell ref="C49:D49"/>
    <mergeCell ref="C50:D50"/>
    <mergeCell ref="C51:D51"/>
    <mergeCell ref="C52:D52"/>
    <mergeCell ref="C53:D53"/>
    <mergeCell ref="C54:D54"/>
    <mergeCell ref="C58:D59"/>
    <mergeCell ref="E58:H58"/>
    <mergeCell ref="I58:L58"/>
    <mergeCell ref="D69:H69"/>
    <mergeCell ref="J71:L71"/>
  </mergeCells>
  <printOptions horizontalCentered="1"/>
  <pageMargins left="0.15748031496062992" right="0.15748031496062992" top="0.19685039370078741" bottom="0.19685039370078741" header="0" footer="0"/>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8" customWidth="1"/>
    <col min="2" max="2" width="2.5703125" style="418" customWidth="1"/>
    <col min="3" max="3" width="2" style="418" customWidth="1"/>
    <col min="4" max="4" width="13.28515625" style="418" customWidth="1"/>
    <col min="5" max="5" width="6.28515625" style="418" customWidth="1"/>
    <col min="6" max="8" width="7.140625" style="418" customWidth="1"/>
    <col min="9" max="9" width="6.42578125" style="418" customWidth="1"/>
    <col min="10" max="10" width="6.5703125" style="418" customWidth="1"/>
    <col min="11" max="11" width="7.28515625" style="418" customWidth="1"/>
    <col min="12" max="12" width="28.42578125" style="418" customWidth="1"/>
    <col min="13" max="13" width="2.5703125" style="418" customWidth="1"/>
    <col min="14" max="14" width="1" style="418" customWidth="1"/>
    <col min="15" max="29" width="9.140625" style="418"/>
    <col min="30" max="30" width="15.140625" style="418" customWidth="1"/>
    <col min="31" max="34" width="6.42578125" style="418" customWidth="1"/>
    <col min="35" max="36" width="2.140625" style="418" customWidth="1"/>
    <col min="37" max="38" width="6.42578125" style="418" customWidth="1"/>
    <col min="39" max="39" width="15.140625" style="418" customWidth="1"/>
    <col min="40" max="41" width="6.42578125" style="418" customWidth="1"/>
    <col min="42" max="16384" width="9.140625" style="418"/>
  </cols>
  <sheetData>
    <row r="1" spans="1:41" ht="13.5" customHeight="1" x14ac:dyDescent="0.2">
      <c r="A1" s="413"/>
      <c r="B1" s="417"/>
      <c r="C1" s="417"/>
      <c r="D1" s="417"/>
      <c r="E1" s="417"/>
      <c r="F1" s="414"/>
      <c r="G1" s="414"/>
      <c r="H1" s="414"/>
      <c r="I1" s="414"/>
      <c r="J1" s="414"/>
      <c r="K1" s="414"/>
      <c r="L1" s="1549" t="s">
        <v>340</v>
      </c>
      <c r="M1" s="1549"/>
      <c r="N1" s="413"/>
    </row>
    <row r="2" spans="1:41" ht="6" customHeight="1" x14ac:dyDescent="0.2">
      <c r="A2" s="413"/>
      <c r="B2" s="1550"/>
      <c r="C2" s="1551"/>
      <c r="D2" s="1551"/>
      <c r="E2" s="538"/>
      <c r="F2" s="538"/>
      <c r="G2" s="538"/>
      <c r="H2" s="538"/>
      <c r="I2" s="538"/>
      <c r="J2" s="538"/>
      <c r="K2" s="538"/>
      <c r="L2" s="470"/>
      <c r="M2" s="423"/>
      <c r="N2" s="413"/>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row>
    <row r="3" spans="1:41" ht="11.25" customHeight="1" thickBot="1" x14ac:dyDescent="0.25">
      <c r="A3" s="413"/>
      <c r="B3" s="482"/>
      <c r="C3" s="423"/>
      <c r="D3" s="423"/>
      <c r="E3" s="423"/>
      <c r="F3" s="423"/>
      <c r="G3" s="423"/>
      <c r="H3" s="423"/>
      <c r="I3" s="423"/>
      <c r="J3" s="423"/>
      <c r="K3" s="423"/>
      <c r="L3" s="592" t="s">
        <v>73</v>
      </c>
      <c r="M3" s="423"/>
      <c r="N3" s="413"/>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row>
    <row r="4" spans="1:41" s="427" customFormat="1" ht="13.5" customHeight="1" thickBot="1" x14ac:dyDescent="0.25">
      <c r="A4" s="425"/>
      <c r="B4" s="586"/>
      <c r="C4" s="1552" t="s">
        <v>133</v>
      </c>
      <c r="D4" s="1553"/>
      <c r="E4" s="1553"/>
      <c r="F4" s="1553"/>
      <c r="G4" s="1553"/>
      <c r="H4" s="1553"/>
      <c r="I4" s="1553"/>
      <c r="J4" s="1553"/>
      <c r="K4" s="1553"/>
      <c r="L4" s="1554"/>
      <c r="M4" s="423"/>
      <c r="N4" s="425"/>
      <c r="O4" s="650"/>
      <c r="P4" s="650"/>
      <c r="Q4" s="650"/>
      <c r="R4" s="650"/>
      <c r="S4" s="650"/>
      <c r="T4" s="650"/>
      <c r="U4" s="650"/>
      <c r="V4" s="650"/>
      <c r="W4" s="650"/>
      <c r="X4" s="650"/>
      <c r="Y4" s="650"/>
      <c r="Z4" s="650"/>
      <c r="AA4" s="650"/>
      <c r="AB4" s="650"/>
      <c r="AC4" s="650"/>
      <c r="AD4" s="760"/>
      <c r="AE4" s="760"/>
      <c r="AF4" s="760"/>
      <c r="AG4" s="760"/>
      <c r="AH4" s="760"/>
      <c r="AI4" s="760"/>
      <c r="AJ4" s="760"/>
      <c r="AK4" s="760"/>
      <c r="AL4" s="760"/>
      <c r="AM4" s="760"/>
      <c r="AN4" s="760"/>
      <c r="AO4" s="760"/>
    </row>
    <row r="5" spans="1:41" s="766" customFormat="1" x14ac:dyDescent="0.2">
      <c r="B5" s="767"/>
      <c r="C5" s="1555" t="s">
        <v>134</v>
      </c>
      <c r="D5" s="1555"/>
      <c r="E5" s="596"/>
      <c r="F5" s="521"/>
      <c r="G5" s="521"/>
      <c r="H5" s="521"/>
      <c r="I5" s="521"/>
      <c r="J5" s="521"/>
      <c r="K5" s="521"/>
      <c r="L5" s="471"/>
      <c r="M5" s="471"/>
      <c r="N5" s="770"/>
      <c r="O5" s="768"/>
      <c r="P5" s="768"/>
      <c r="Q5" s="768"/>
      <c r="R5" s="768"/>
      <c r="S5" s="768"/>
      <c r="T5" s="768"/>
      <c r="U5" s="768"/>
      <c r="V5" s="768"/>
      <c r="W5" s="768"/>
      <c r="X5" s="768"/>
      <c r="Y5" s="768"/>
      <c r="Z5" s="768"/>
      <c r="AA5" s="768"/>
      <c r="AB5" s="768"/>
      <c r="AC5" s="768"/>
      <c r="AD5" s="769"/>
      <c r="AE5" s="769"/>
      <c r="AF5" s="769"/>
      <c r="AG5" s="769"/>
      <c r="AH5" s="769"/>
      <c r="AI5" s="769"/>
      <c r="AJ5" s="769"/>
      <c r="AK5" s="769"/>
      <c r="AL5" s="769"/>
      <c r="AM5" s="769"/>
      <c r="AO5" s="769"/>
    </row>
    <row r="6" spans="1:41" ht="13.5" customHeight="1" x14ac:dyDescent="0.2">
      <c r="A6" s="413"/>
      <c r="B6" s="482"/>
      <c r="C6" s="1555"/>
      <c r="D6" s="1555"/>
      <c r="E6" s="1558">
        <v>2015</v>
      </c>
      <c r="F6" s="1558"/>
      <c r="G6" s="1558"/>
      <c r="H6" s="1558"/>
      <c r="I6" s="1558"/>
      <c r="J6" s="1246">
        <v>2016</v>
      </c>
      <c r="K6" s="1556" t="str">
        <f xml:space="preserve"> CONCATENATE("valor médio de ",J7,F6)</f>
        <v>valor médio de jan.</v>
      </c>
      <c r="L6" s="521"/>
      <c r="M6" s="471"/>
      <c r="N6" s="591"/>
      <c r="O6" s="481"/>
      <c r="P6" s="481"/>
      <c r="Q6" s="481"/>
      <c r="R6" s="481"/>
      <c r="S6" s="481"/>
      <c r="T6" s="481"/>
      <c r="U6" s="481"/>
      <c r="V6" s="481"/>
      <c r="W6" s="481"/>
      <c r="X6" s="481"/>
      <c r="Y6" s="481"/>
      <c r="Z6" s="481"/>
      <c r="AA6" s="481"/>
      <c r="AB6" s="481"/>
      <c r="AC6" s="481"/>
      <c r="AD6" s="761"/>
      <c r="AE6" s="773" t="s">
        <v>353</v>
      </c>
      <c r="AF6" s="773"/>
      <c r="AG6" s="773" t="s">
        <v>354</v>
      </c>
      <c r="AH6" s="773"/>
      <c r="AI6" s="761"/>
      <c r="AJ6" s="761"/>
      <c r="AK6" s="761"/>
      <c r="AL6" s="761"/>
      <c r="AM6" s="761"/>
      <c r="AN6" s="774" t="str">
        <f>VLOOKUP(AI8,AJ8:AK9,2,FALSE)</f>
        <v>beneficiário</v>
      </c>
      <c r="AO6" s="773"/>
    </row>
    <row r="7" spans="1:41" ht="13.5" customHeight="1" x14ac:dyDescent="0.2">
      <c r="A7" s="413"/>
      <c r="B7" s="482"/>
      <c r="C7" s="459"/>
      <c r="D7" s="459"/>
      <c r="E7" s="771" t="s">
        <v>98</v>
      </c>
      <c r="F7" s="771" t="s">
        <v>97</v>
      </c>
      <c r="G7" s="771" t="s">
        <v>96</v>
      </c>
      <c r="H7" s="771" t="s">
        <v>95</v>
      </c>
      <c r="I7" s="771" t="s">
        <v>94</v>
      </c>
      <c r="J7" s="1247" t="s">
        <v>93</v>
      </c>
      <c r="K7" s="1557" t="e">
        <f xml:space="preserve"> CONCATENATE("valor médio de ",#REF!,#REF!)</f>
        <v>#REF!</v>
      </c>
      <c r="L7" s="471"/>
      <c r="M7" s="519"/>
      <c r="N7" s="591"/>
      <c r="O7" s="481"/>
      <c r="P7" s="481"/>
      <c r="Q7" s="481"/>
      <c r="R7" s="481"/>
      <c r="S7" s="481"/>
      <c r="T7" s="481"/>
      <c r="U7" s="481"/>
      <c r="V7" s="481"/>
      <c r="W7" s="481"/>
      <c r="X7" s="481"/>
      <c r="Y7" s="481"/>
      <c r="Z7" s="481"/>
      <c r="AA7" s="481"/>
      <c r="AB7" s="481"/>
      <c r="AC7" s="481"/>
      <c r="AD7" s="761"/>
      <c r="AE7" s="762" t="s">
        <v>355</v>
      </c>
      <c r="AF7" s="761" t="s">
        <v>68</v>
      </c>
      <c r="AG7" s="762" t="s">
        <v>355</v>
      </c>
      <c r="AH7" s="761" t="s">
        <v>68</v>
      </c>
      <c r="AI7" s="763"/>
      <c r="AJ7" s="761"/>
      <c r="AK7" s="761"/>
      <c r="AL7" s="761"/>
      <c r="AM7" s="761"/>
      <c r="AN7" s="762" t="s">
        <v>355</v>
      </c>
      <c r="AO7" s="761" t="s">
        <v>68</v>
      </c>
    </row>
    <row r="8" spans="1:41" s="699" customFormat="1" x14ac:dyDescent="0.2">
      <c r="A8" s="695"/>
      <c r="B8" s="696"/>
      <c r="C8" s="697" t="s">
        <v>68</v>
      </c>
      <c r="D8" s="698"/>
      <c r="E8" s="389">
        <v>93712</v>
      </c>
      <c r="F8" s="389">
        <v>93586</v>
      </c>
      <c r="G8" s="389">
        <v>93210</v>
      </c>
      <c r="H8" s="389">
        <v>93132</v>
      </c>
      <c r="I8" s="389">
        <v>94681</v>
      </c>
      <c r="J8" s="389">
        <v>94275</v>
      </c>
      <c r="K8" s="775">
        <v>214.21</v>
      </c>
      <c r="L8" s="700"/>
      <c r="M8" s="701"/>
      <c r="N8" s="695"/>
      <c r="O8" s="810"/>
      <c r="P8" s="809"/>
      <c r="Q8" s="810"/>
      <c r="R8" s="810"/>
      <c r="S8" s="702"/>
      <c r="T8" s="702"/>
      <c r="U8" s="702"/>
      <c r="V8" s="702"/>
      <c r="W8" s="702"/>
      <c r="X8" s="702"/>
      <c r="Y8" s="702"/>
      <c r="Z8" s="702"/>
      <c r="AA8" s="702"/>
      <c r="AB8" s="702"/>
      <c r="AC8" s="702"/>
      <c r="AD8" s="760" t="str">
        <f>+C9</f>
        <v>Aveiro</v>
      </c>
      <c r="AE8" s="764">
        <f>+K9</f>
        <v>214.95224730526701</v>
      </c>
      <c r="AF8" s="764">
        <f>+$K$8</f>
        <v>214.21</v>
      </c>
      <c r="AG8" s="764">
        <f>+K46</f>
        <v>102.384984984985</v>
      </c>
      <c r="AH8" s="764">
        <f t="shared" ref="AH8:AH27" si="0">+$K$45</f>
        <v>95.376742153282095</v>
      </c>
      <c r="AI8" s="760">
        <v>2</v>
      </c>
      <c r="AJ8" s="760">
        <v>1</v>
      </c>
      <c r="AK8" s="760" t="s">
        <v>353</v>
      </c>
      <c r="AL8" s="760"/>
      <c r="AM8" s="760" t="str">
        <f>+AD8</f>
        <v>Aveiro</v>
      </c>
      <c r="AN8" s="765">
        <f>INDEX($AD$7:$AH$27,MATCH($AM8,$AD$7:$AD$27,0),MATCH(AN$7,$AD$7:$AH$7,0)+2*($AI$8-1))</f>
        <v>102.384984984985</v>
      </c>
      <c r="AO8" s="765">
        <f>INDEX($AD$7:$AH$27,MATCH($AM8,$AD$7:$AD$27,0),MATCH(AO$7,$AD$7:$AH$7,0)+2*($AI$8-1))</f>
        <v>95.376742153282095</v>
      </c>
    </row>
    <row r="9" spans="1:41" x14ac:dyDescent="0.2">
      <c r="A9" s="413"/>
      <c r="B9" s="482"/>
      <c r="C9" s="99" t="s">
        <v>62</v>
      </c>
      <c r="D9" s="421"/>
      <c r="E9" s="341">
        <v>4976</v>
      </c>
      <c r="F9" s="341">
        <v>5021</v>
      </c>
      <c r="G9" s="341">
        <v>5011</v>
      </c>
      <c r="H9" s="341">
        <v>4971</v>
      </c>
      <c r="I9" s="341">
        <v>4985</v>
      </c>
      <c r="J9" s="341">
        <v>4919</v>
      </c>
      <c r="K9" s="776">
        <v>214.95224730526701</v>
      </c>
      <c r="L9" s="471"/>
      <c r="M9" s="519"/>
      <c r="N9" s="413"/>
      <c r="O9" s="481"/>
      <c r="P9" s="481"/>
      <c r="Q9" s="481"/>
      <c r="R9" s="481"/>
      <c r="S9" s="481"/>
      <c r="T9" s="481"/>
      <c r="U9" s="481"/>
      <c r="V9" s="481"/>
      <c r="W9" s="481"/>
      <c r="X9" s="481"/>
      <c r="Y9" s="481"/>
      <c r="Z9" s="481"/>
      <c r="AA9" s="481"/>
      <c r="AB9" s="481"/>
      <c r="AC9" s="481"/>
      <c r="AD9" s="760" t="str">
        <f t="shared" ref="AD9:AD26" si="1">+C10</f>
        <v>Beja</v>
      </c>
      <c r="AE9" s="764">
        <f t="shared" ref="AE9:AE26" si="2">+K10</f>
        <v>248.978611283323</v>
      </c>
      <c r="AF9" s="764">
        <f t="shared" ref="AF9:AF27" si="3">+$K$8</f>
        <v>214.21</v>
      </c>
      <c r="AG9" s="764">
        <f t="shared" ref="AG9:AG26" si="4">+K47</f>
        <v>90.983801540552804</v>
      </c>
      <c r="AH9" s="764">
        <f t="shared" si="0"/>
        <v>95.376742153282095</v>
      </c>
      <c r="AI9" s="761"/>
      <c r="AJ9" s="761">
        <v>2</v>
      </c>
      <c r="AK9" s="761" t="s">
        <v>354</v>
      </c>
      <c r="AL9" s="761"/>
      <c r="AM9" s="760" t="str">
        <f t="shared" ref="AM9:AM27" si="5">+AD9</f>
        <v>Beja</v>
      </c>
      <c r="AN9" s="765">
        <f t="shared" ref="AN9:AO27" si="6">INDEX($AD$7:$AH$27,MATCH($AM9,$AD$7:$AD$27,0),MATCH(AN$7,$AD$7:$AH$7,0)+2*($AI$8-1))</f>
        <v>90.983801540552804</v>
      </c>
      <c r="AO9" s="765">
        <f t="shared" si="6"/>
        <v>95.376742153282095</v>
      </c>
    </row>
    <row r="10" spans="1:41" x14ac:dyDescent="0.2">
      <c r="A10" s="413"/>
      <c r="B10" s="482"/>
      <c r="C10" s="99" t="s">
        <v>55</v>
      </c>
      <c r="D10" s="421"/>
      <c r="E10" s="341">
        <v>1564</v>
      </c>
      <c r="F10" s="341">
        <v>1551</v>
      </c>
      <c r="G10" s="341">
        <v>1565</v>
      </c>
      <c r="H10" s="341">
        <v>1580</v>
      </c>
      <c r="I10" s="341">
        <v>1618</v>
      </c>
      <c r="J10" s="341">
        <v>1613</v>
      </c>
      <c r="K10" s="776">
        <v>248.978611283323</v>
      </c>
      <c r="L10" s="471"/>
      <c r="M10" s="519"/>
      <c r="N10" s="413"/>
      <c r="O10" s="481"/>
      <c r="P10" s="481"/>
      <c r="Q10" s="481"/>
      <c r="R10" s="481"/>
      <c r="S10" s="481"/>
      <c r="T10" s="481"/>
      <c r="U10" s="481"/>
      <c r="V10" s="481"/>
      <c r="W10" s="481"/>
      <c r="X10" s="481"/>
      <c r="Y10" s="481"/>
      <c r="Z10" s="481"/>
      <c r="AA10" s="481"/>
      <c r="AB10" s="481"/>
      <c r="AC10" s="481"/>
      <c r="AD10" s="760" t="str">
        <f t="shared" si="1"/>
        <v>Braga</v>
      </c>
      <c r="AE10" s="764">
        <f t="shared" si="2"/>
        <v>205.079043423537</v>
      </c>
      <c r="AF10" s="764">
        <f t="shared" si="3"/>
        <v>214.21</v>
      </c>
      <c r="AG10" s="764">
        <f t="shared" si="4"/>
        <v>98.808550636749501</v>
      </c>
      <c r="AH10" s="764">
        <f t="shared" si="0"/>
        <v>95.376742153282095</v>
      </c>
      <c r="AI10" s="761"/>
      <c r="AJ10" s="761"/>
      <c r="AK10" s="761"/>
      <c r="AL10" s="761"/>
      <c r="AM10" s="760" t="str">
        <f t="shared" si="5"/>
        <v>Braga</v>
      </c>
      <c r="AN10" s="765">
        <f t="shared" si="6"/>
        <v>98.808550636749501</v>
      </c>
      <c r="AO10" s="765">
        <f t="shared" si="6"/>
        <v>95.376742153282095</v>
      </c>
    </row>
    <row r="11" spans="1:41" x14ac:dyDescent="0.2">
      <c r="A11" s="413"/>
      <c r="B11" s="482"/>
      <c r="C11" s="99" t="s">
        <v>64</v>
      </c>
      <c r="D11" s="421"/>
      <c r="E11" s="341">
        <v>3307</v>
      </c>
      <c r="F11" s="341">
        <v>3316</v>
      </c>
      <c r="G11" s="341">
        <v>3261</v>
      </c>
      <c r="H11" s="341">
        <v>3197</v>
      </c>
      <c r="I11" s="341">
        <v>3224</v>
      </c>
      <c r="J11" s="341">
        <v>3181</v>
      </c>
      <c r="K11" s="776">
        <v>205.079043423537</v>
      </c>
      <c r="L11" s="471"/>
      <c r="M11" s="519"/>
      <c r="N11" s="413"/>
      <c r="O11" s="481"/>
      <c r="P11" s="481"/>
      <c r="Q11" s="481"/>
      <c r="R11" s="481"/>
      <c r="S11" s="481"/>
      <c r="T11" s="481"/>
      <c r="U11" s="481"/>
      <c r="V11" s="481"/>
      <c r="W11" s="481"/>
      <c r="X11" s="481"/>
      <c r="Y11" s="481"/>
      <c r="Z11" s="481"/>
      <c r="AA11" s="481"/>
      <c r="AB11" s="481"/>
      <c r="AC11" s="481"/>
      <c r="AD11" s="760" t="str">
        <f t="shared" si="1"/>
        <v>Bragança</v>
      </c>
      <c r="AE11" s="764">
        <f t="shared" si="2"/>
        <v>217.95667108753301</v>
      </c>
      <c r="AF11" s="764">
        <f t="shared" si="3"/>
        <v>214.21</v>
      </c>
      <c r="AG11" s="764">
        <f t="shared" si="4"/>
        <v>99.358724304715807</v>
      </c>
      <c r="AH11" s="764">
        <f t="shared" si="0"/>
        <v>95.376742153282095</v>
      </c>
      <c r="AI11" s="761"/>
      <c r="AJ11" s="761"/>
      <c r="AK11" s="761"/>
      <c r="AL11" s="761"/>
      <c r="AM11" s="760" t="str">
        <f t="shared" si="5"/>
        <v>Bragança</v>
      </c>
      <c r="AN11" s="765">
        <f t="shared" si="6"/>
        <v>99.358724304715807</v>
      </c>
      <c r="AO11" s="765">
        <f t="shared" si="6"/>
        <v>95.376742153282095</v>
      </c>
    </row>
    <row r="12" spans="1:41" x14ac:dyDescent="0.2">
      <c r="A12" s="413"/>
      <c r="B12" s="482"/>
      <c r="C12" s="99" t="s">
        <v>66</v>
      </c>
      <c r="D12" s="421"/>
      <c r="E12" s="341">
        <v>724</v>
      </c>
      <c r="F12" s="341">
        <v>732</v>
      </c>
      <c r="G12" s="341">
        <v>741</v>
      </c>
      <c r="H12" s="341">
        <v>736</v>
      </c>
      <c r="I12" s="341">
        <v>754</v>
      </c>
      <c r="J12" s="341">
        <v>755</v>
      </c>
      <c r="K12" s="776">
        <v>217.95667108753301</v>
      </c>
      <c r="L12" s="471"/>
      <c r="M12" s="519"/>
      <c r="N12" s="413"/>
      <c r="AD12" s="760" t="str">
        <f t="shared" si="1"/>
        <v>Castelo Branco</v>
      </c>
      <c r="AE12" s="764">
        <f t="shared" si="2"/>
        <v>211.06506640106201</v>
      </c>
      <c r="AF12" s="764">
        <f t="shared" si="3"/>
        <v>214.21</v>
      </c>
      <c r="AG12" s="764">
        <f t="shared" si="4"/>
        <v>94.602377976190496</v>
      </c>
      <c r="AH12" s="764">
        <f t="shared" si="0"/>
        <v>95.376742153282095</v>
      </c>
      <c r="AI12" s="763"/>
      <c r="AJ12" s="763"/>
      <c r="AK12" s="763"/>
      <c r="AL12" s="763"/>
      <c r="AM12" s="760" t="str">
        <f t="shared" si="5"/>
        <v>Castelo Branco</v>
      </c>
      <c r="AN12" s="765">
        <f t="shared" si="6"/>
        <v>94.602377976190496</v>
      </c>
      <c r="AO12" s="765">
        <f t="shared" si="6"/>
        <v>95.376742153282095</v>
      </c>
    </row>
    <row r="13" spans="1:41" x14ac:dyDescent="0.2">
      <c r="A13" s="413"/>
      <c r="B13" s="482"/>
      <c r="C13" s="99" t="s">
        <v>75</v>
      </c>
      <c r="D13" s="421"/>
      <c r="E13" s="341">
        <v>1524</v>
      </c>
      <c r="F13" s="341">
        <v>1529</v>
      </c>
      <c r="G13" s="341">
        <v>1504</v>
      </c>
      <c r="H13" s="341">
        <v>1508</v>
      </c>
      <c r="I13" s="341">
        <v>1542</v>
      </c>
      <c r="J13" s="341">
        <v>1506</v>
      </c>
      <c r="K13" s="776">
        <v>211.06506640106201</v>
      </c>
      <c r="L13" s="471"/>
      <c r="M13" s="519"/>
      <c r="N13" s="413"/>
      <c r="AD13" s="760" t="str">
        <f t="shared" si="1"/>
        <v>Coimbra</v>
      </c>
      <c r="AE13" s="764">
        <f t="shared" si="2"/>
        <v>197.36638242142001</v>
      </c>
      <c r="AF13" s="764">
        <f t="shared" si="3"/>
        <v>214.21</v>
      </c>
      <c r="AG13" s="764">
        <f t="shared" si="4"/>
        <v>108.78262592236101</v>
      </c>
      <c r="AH13" s="764">
        <f t="shared" si="0"/>
        <v>95.376742153282095</v>
      </c>
      <c r="AI13" s="763"/>
      <c r="AJ13" s="763"/>
      <c r="AK13" s="763"/>
      <c r="AL13" s="763"/>
      <c r="AM13" s="760" t="str">
        <f t="shared" si="5"/>
        <v>Coimbra</v>
      </c>
      <c r="AN13" s="765">
        <f t="shared" si="6"/>
        <v>108.78262592236101</v>
      </c>
      <c r="AO13" s="765">
        <f t="shared" si="6"/>
        <v>95.376742153282095</v>
      </c>
    </row>
    <row r="14" spans="1:41" x14ac:dyDescent="0.2">
      <c r="A14" s="413"/>
      <c r="B14" s="482"/>
      <c r="C14" s="99" t="s">
        <v>61</v>
      </c>
      <c r="D14" s="421"/>
      <c r="E14" s="341">
        <v>3393</v>
      </c>
      <c r="F14" s="341">
        <v>3377</v>
      </c>
      <c r="G14" s="341">
        <v>3418</v>
      </c>
      <c r="H14" s="341">
        <v>3413</v>
      </c>
      <c r="I14" s="341">
        <v>3459</v>
      </c>
      <c r="J14" s="341">
        <v>3438</v>
      </c>
      <c r="K14" s="776">
        <v>197.36638242142001</v>
      </c>
      <c r="L14" s="471"/>
      <c r="M14" s="519"/>
      <c r="N14" s="413"/>
      <c r="AD14" s="760" t="str">
        <f t="shared" si="1"/>
        <v>Évora</v>
      </c>
      <c r="AE14" s="764">
        <f t="shared" si="2"/>
        <v>223.883671817513</v>
      </c>
      <c r="AF14" s="764">
        <f t="shared" si="3"/>
        <v>214.21</v>
      </c>
      <c r="AG14" s="764">
        <f t="shared" si="4"/>
        <v>90.391535947712399</v>
      </c>
      <c r="AH14" s="764">
        <f t="shared" si="0"/>
        <v>95.376742153282095</v>
      </c>
      <c r="AI14" s="763"/>
      <c r="AJ14" s="763"/>
      <c r="AK14" s="763"/>
      <c r="AL14" s="763"/>
      <c r="AM14" s="760" t="str">
        <f t="shared" si="5"/>
        <v>Évora</v>
      </c>
      <c r="AN14" s="765">
        <f t="shared" si="6"/>
        <v>90.391535947712399</v>
      </c>
      <c r="AO14" s="765">
        <f t="shared" si="6"/>
        <v>95.376742153282095</v>
      </c>
    </row>
    <row r="15" spans="1:41" x14ac:dyDescent="0.2">
      <c r="A15" s="413"/>
      <c r="B15" s="482"/>
      <c r="C15" s="99" t="s">
        <v>56</v>
      </c>
      <c r="D15" s="421"/>
      <c r="E15" s="341">
        <v>1347</v>
      </c>
      <c r="F15" s="341">
        <v>1338</v>
      </c>
      <c r="G15" s="341">
        <v>1320</v>
      </c>
      <c r="H15" s="341">
        <v>1338</v>
      </c>
      <c r="I15" s="341">
        <v>1374</v>
      </c>
      <c r="J15" s="341">
        <v>1360</v>
      </c>
      <c r="K15" s="776">
        <v>223.883671817513</v>
      </c>
      <c r="L15" s="471"/>
      <c r="M15" s="519"/>
      <c r="N15" s="413"/>
      <c r="AD15" s="760" t="str">
        <f t="shared" si="1"/>
        <v>Faro</v>
      </c>
      <c r="AE15" s="764">
        <f t="shared" si="2"/>
        <v>206.42206005586601</v>
      </c>
      <c r="AF15" s="764">
        <f t="shared" si="3"/>
        <v>214.21</v>
      </c>
      <c r="AG15" s="764">
        <f t="shared" si="4"/>
        <v>98.597861907938594</v>
      </c>
      <c r="AH15" s="764">
        <f t="shared" si="0"/>
        <v>95.376742153282095</v>
      </c>
      <c r="AI15" s="763"/>
      <c r="AJ15" s="763"/>
      <c r="AK15" s="763"/>
      <c r="AL15" s="763"/>
      <c r="AM15" s="760" t="str">
        <f t="shared" si="5"/>
        <v>Faro</v>
      </c>
      <c r="AN15" s="765">
        <f t="shared" si="6"/>
        <v>98.597861907938594</v>
      </c>
      <c r="AO15" s="765">
        <f t="shared" si="6"/>
        <v>95.376742153282095</v>
      </c>
    </row>
    <row r="16" spans="1:41" x14ac:dyDescent="0.2">
      <c r="A16" s="413"/>
      <c r="B16" s="482"/>
      <c r="C16" s="99" t="s">
        <v>74</v>
      </c>
      <c r="D16" s="421"/>
      <c r="E16" s="341">
        <v>2996</v>
      </c>
      <c r="F16" s="341">
        <v>2968</v>
      </c>
      <c r="G16" s="341">
        <v>2851</v>
      </c>
      <c r="H16" s="341">
        <v>2823</v>
      </c>
      <c r="I16" s="341">
        <v>2878</v>
      </c>
      <c r="J16" s="341">
        <v>2865</v>
      </c>
      <c r="K16" s="776">
        <v>206.42206005586601</v>
      </c>
      <c r="L16" s="471"/>
      <c r="M16" s="519"/>
      <c r="N16" s="413"/>
      <c r="AD16" s="760" t="str">
        <f t="shared" si="1"/>
        <v>Guarda</v>
      </c>
      <c r="AE16" s="764">
        <f t="shared" si="2"/>
        <v>211.843624699278</v>
      </c>
      <c r="AF16" s="764">
        <f t="shared" si="3"/>
        <v>214.21</v>
      </c>
      <c r="AG16" s="764">
        <f t="shared" si="4"/>
        <v>93.214184897671103</v>
      </c>
      <c r="AH16" s="764">
        <f t="shared" si="0"/>
        <v>95.376742153282095</v>
      </c>
      <c r="AI16" s="763"/>
      <c r="AJ16" s="763"/>
      <c r="AK16" s="763"/>
      <c r="AL16" s="763"/>
      <c r="AM16" s="760" t="str">
        <f t="shared" si="5"/>
        <v>Guarda</v>
      </c>
      <c r="AN16" s="765">
        <f t="shared" si="6"/>
        <v>93.214184897671103</v>
      </c>
      <c r="AO16" s="765">
        <f t="shared" si="6"/>
        <v>95.376742153282095</v>
      </c>
    </row>
    <row r="17" spans="1:41" x14ac:dyDescent="0.2">
      <c r="A17" s="413"/>
      <c r="B17" s="482"/>
      <c r="C17" s="99" t="s">
        <v>76</v>
      </c>
      <c r="D17" s="421"/>
      <c r="E17" s="341">
        <v>1243</v>
      </c>
      <c r="F17" s="341">
        <v>1234</v>
      </c>
      <c r="G17" s="341">
        <v>1193</v>
      </c>
      <c r="H17" s="341">
        <v>1208</v>
      </c>
      <c r="I17" s="341">
        <v>1244</v>
      </c>
      <c r="J17" s="341">
        <v>1247</v>
      </c>
      <c r="K17" s="776">
        <v>211.843624699278</v>
      </c>
      <c r="L17" s="471"/>
      <c r="M17" s="519"/>
      <c r="N17" s="413"/>
      <c r="AD17" s="760" t="str">
        <f t="shared" si="1"/>
        <v>Leiria</v>
      </c>
      <c r="AE17" s="764">
        <f t="shared" si="2"/>
        <v>206.19990821255999</v>
      </c>
      <c r="AF17" s="764">
        <f t="shared" si="3"/>
        <v>214.21</v>
      </c>
      <c r="AG17" s="764">
        <f t="shared" si="4"/>
        <v>99.263676744186</v>
      </c>
      <c r="AH17" s="764">
        <f t="shared" si="0"/>
        <v>95.376742153282095</v>
      </c>
      <c r="AI17" s="763"/>
      <c r="AJ17" s="763"/>
      <c r="AK17" s="763"/>
      <c r="AL17" s="763"/>
      <c r="AM17" s="760" t="str">
        <f t="shared" si="5"/>
        <v>Leiria</v>
      </c>
      <c r="AN17" s="765">
        <f t="shared" si="6"/>
        <v>99.263676744186</v>
      </c>
      <c r="AO17" s="765">
        <f t="shared" si="6"/>
        <v>95.376742153282095</v>
      </c>
    </row>
    <row r="18" spans="1:41" x14ac:dyDescent="0.2">
      <c r="A18" s="413"/>
      <c r="B18" s="482"/>
      <c r="C18" s="99" t="s">
        <v>60</v>
      </c>
      <c r="D18" s="421"/>
      <c r="E18" s="341">
        <v>2133</v>
      </c>
      <c r="F18" s="341">
        <v>2122</v>
      </c>
      <c r="G18" s="341">
        <v>2089</v>
      </c>
      <c r="H18" s="341">
        <v>2050</v>
      </c>
      <c r="I18" s="341">
        <v>2071</v>
      </c>
      <c r="J18" s="341">
        <v>2070</v>
      </c>
      <c r="K18" s="776">
        <v>206.19990821255999</v>
      </c>
      <c r="L18" s="471"/>
      <c r="M18" s="519"/>
      <c r="N18" s="413"/>
      <c r="AD18" s="760" t="str">
        <f t="shared" si="1"/>
        <v>Lisboa</v>
      </c>
      <c r="AE18" s="764">
        <f t="shared" si="2"/>
        <v>214.679115943742</v>
      </c>
      <c r="AF18" s="764">
        <f t="shared" si="3"/>
        <v>214.21</v>
      </c>
      <c r="AG18" s="764">
        <f t="shared" si="4"/>
        <v>97.908581285036703</v>
      </c>
      <c r="AH18" s="764">
        <f t="shared" si="0"/>
        <v>95.376742153282095</v>
      </c>
      <c r="AI18" s="763"/>
      <c r="AJ18" s="763"/>
      <c r="AK18" s="763"/>
      <c r="AL18" s="763"/>
      <c r="AM18" s="760" t="str">
        <f t="shared" si="5"/>
        <v>Lisboa</v>
      </c>
      <c r="AN18" s="765">
        <f t="shared" si="6"/>
        <v>97.908581285036703</v>
      </c>
      <c r="AO18" s="765">
        <f t="shared" si="6"/>
        <v>95.376742153282095</v>
      </c>
    </row>
    <row r="19" spans="1:41" x14ac:dyDescent="0.2">
      <c r="A19" s="413"/>
      <c r="B19" s="482"/>
      <c r="C19" s="99" t="s">
        <v>59</v>
      </c>
      <c r="D19" s="421"/>
      <c r="E19" s="341">
        <v>17090</v>
      </c>
      <c r="F19" s="341">
        <v>16929</v>
      </c>
      <c r="G19" s="341">
        <v>16778</v>
      </c>
      <c r="H19" s="341">
        <v>16876</v>
      </c>
      <c r="I19" s="341">
        <v>17054</v>
      </c>
      <c r="J19" s="341">
        <v>16930</v>
      </c>
      <c r="K19" s="776">
        <v>214.679115943742</v>
      </c>
      <c r="L19" s="471"/>
      <c r="M19" s="519"/>
      <c r="N19" s="413"/>
      <c r="AD19" s="760" t="str">
        <f t="shared" si="1"/>
        <v>Portalegre</v>
      </c>
      <c r="AE19" s="764">
        <f t="shared" si="2"/>
        <v>232.61758281110099</v>
      </c>
      <c r="AF19" s="764">
        <f t="shared" si="3"/>
        <v>214.21</v>
      </c>
      <c r="AG19" s="764">
        <f t="shared" si="4"/>
        <v>91.3299964850615</v>
      </c>
      <c r="AH19" s="764">
        <f t="shared" si="0"/>
        <v>95.376742153282095</v>
      </c>
      <c r="AI19" s="763"/>
      <c r="AJ19" s="763"/>
      <c r="AK19" s="763"/>
      <c r="AL19" s="763"/>
      <c r="AM19" s="760" t="str">
        <f t="shared" si="5"/>
        <v>Portalegre</v>
      </c>
      <c r="AN19" s="765">
        <f t="shared" si="6"/>
        <v>91.3299964850615</v>
      </c>
      <c r="AO19" s="765">
        <f t="shared" si="6"/>
        <v>95.376742153282095</v>
      </c>
    </row>
    <row r="20" spans="1:41" x14ac:dyDescent="0.2">
      <c r="A20" s="413"/>
      <c r="B20" s="482"/>
      <c r="C20" s="99" t="s">
        <v>57</v>
      </c>
      <c r="D20" s="421"/>
      <c r="E20" s="341">
        <v>1012</v>
      </c>
      <c r="F20" s="341">
        <v>1041</v>
      </c>
      <c r="G20" s="341">
        <v>1032</v>
      </c>
      <c r="H20" s="341">
        <v>1075</v>
      </c>
      <c r="I20" s="341">
        <v>1108</v>
      </c>
      <c r="J20" s="341">
        <v>1117</v>
      </c>
      <c r="K20" s="776">
        <v>232.61758281110099</v>
      </c>
      <c r="L20" s="471"/>
      <c r="M20" s="519"/>
      <c r="N20" s="413"/>
      <c r="AD20" s="760" t="str">
        <f t="shared" si="1"/>
        <v>Porto</v>
      </c>
      <c r="AE20" s="764">
        <f t="shared" si="2"/>
        <v>211.84425048321299</v>
      </c>
      <c r="AF20" s="764">
        <f t="shared" si="3"/>
        <v>214.21</v>
      </c>
      <c r="AG20" s="764">
        <f t="shared" si="4"/>
        <v>96.494736610418201</v>
      </c>
      <c r="AH20" s="764">
        <f t="shared" si="0"/>
        <v>95.376742153282095</v>
      </c>
      <c r="AI20" s="763"/>
      <c r="AJ20" s="763"/>
      <c r="AK20" s="763"/>
      <c r="AL20" s="763"/>
      <c r="AM20" s="760" t="str">
        <f t="shared" si="5"/>
        <v>Porto</v>
      </c>
      <c r="AN20" s="765">
        <f t="shared" si="6"/>
        <v>96.494736610418201</v>
      </c>
      <c r="AO20" s="765">
        <f t="shared" si="6"/>
        <v>95.376742153282095</v>
      </c>
    </row>
    <row r="21" spans="1:41" x14ac:dyDescent="0.2">
      <c r="A21" s="413"/>
      <c r="B21" s="482"/>
      <c r="C21" s="99" t="s">
        <v>63</v>
      </c>
      <c r="D21" s="421"/>
      <c r="E21" s="341">
        <v>27178</v>
      </c>
      <c r="F21" s="341">
        <v>27291</v>
      </c>
      <c r="G21" s="341">
        <v>27443</v>
      </c>
      <c r="H21" s="341">
        <v>27329</v>
      </c>
      <c r="I21" s="341">
        <v>27985</v>
      </c>
      <c r="J21" s="341">
        <v>27947</v>
      </c>
      <c r="K21" s="776">
        <v>211.84425048321299</v>
      </c>
      <c r="L21" s="471"/>
      <c r="M21" s="519"/>
      <c r="N21" s="413"/>
      <c r="AD21" s="760" t="str">
        <f t="shared" si="1"/>
        <v>Santarém</v>
      </c>
      <c r="AE21" s="764">
        <f t="shared" si="2"/>
        <v>217.53129787233999</v>
      </c>
      <c r="AF21" s="764">
        <f t="shared" si="3"/>
        <v>214.21</v>
      </c>
      <c r="AG21" s="764">
        <f t="shared" si="4"/>
        <v>97.001622390891796</v>
      </c>
      <c r="AH21" s="764">
        <f t="shared" si="0"/>
        <v>95.376742153282095</v>
      </c>
      <c r="AI21" s="763"/>
      <c r="AJ21" s="763"/>
      <c r="AK21" s="763"/>
      <c r="AL21" s="763"/>
      <c r="AM21" s="760" t="str">
        <f t="shared" si="5"/>
        <v>Santarém</v>
      </c>
      <c r="AN21" s="765">
        <f t="shared" si="6"/>
        <v>97.001622390891796</v>
      </c>
      <c r="AO21" s="765">
        <f t="shared" si="6"/>
        <v>95.376742153282095</v>
      </c>
    </row>
    <row r="22" spans="1:41" x14ac:dyDescent="0.2">
      <c r="A22" s="413"/>
      <c r="B22" s="482"/>
      <c r="C22" s="99" t="s">
        <v>79</v>
      </c>
      <c r="D22" s="421"/>
      <c r="E22" s="341">
        <v>2352</v>
      </c>
      <c r="F22" s="341">
        <v>2314</v>
      </c>
      <c r="G22" s="341">
        <v>2244</v>
      </c>
      <c r="H22" s="341">
        <v>2256</v>
      </c>
      <c r="I22" s="341">
        <v>2352</v>
      </c>
      <c r="J22" s="341">
        <v>2353</v>
      </c>
      <c r="K22" s="776">
        <v>217.53129787233999</v>
      </c>
      <c r="L22" s="471"/>
      <c r="M22" s="519"/>
      <c r="N22" s="413"/>
      <c r="AD22" s="760" t="str">
        <f t="shared" si="1"/>
        <v>Setúbal</v>
      </c>
      <c r="AE22" s="764">
        <f t="shared" si="2"/>
        <v>225.15963669950699</v>
      </c>
      <c r="AF22" s="764">
        <f t="shared" si="3"/>
        <v>214.21</v>
      </c>
      <c r="AG22" s="764">
        <f t="shared" si="4"/>
        <v>102.162284868127</v>
      </c>
      <c r="AH22" s="764">
        <f t="shared" si="0"/>
        <v>95.376742153282095</v>
      </c>
      <c r="AI22" s="763"/>
      <c r="AJ22" s="763"/>
      <c r="AK22" s="763"/>
      <c r="AL22" s="763"/>
      <c r="AM22" s="760" t="str">
        <f t="shared" si="5"/>
        <v>Setúbal</v>
      </c>
      <c r="AN22" s="765">
        <f t="shared" si="6"/>
        <v>102.162284868127</v>
      </c>
      <c r="AO22" s="765">
        <f t="shared" si="6"/>
        <v>95.376742153282095</v>
      </c>
    </row>
    <row r="23" spans="1:41" x14ac:dyDescent="0.2">
      <c r="A23" s="413"/>
      <c r="B23" s="482"/>
      <c r="C23" s="99" t="s">
        <v>58</v>
      </c>
      <c r="D23" s="421"/>
      <c r="E23" s="341">
        <v>8166</v>
      </c>
      <c r="F23" s="341">
        <v>8064</v>
      </c>
      <c r="G23" s="341">
        <v>7997</v>
      </c>
      <c r="H23" s="341">
        <v>8014</v>
      </c>
      <c r="I23" s="341">
        <v>8181</v>
      </c>
      <c r="J23" s="341">
        <v>8122</v>
      </c>
      <c r="K23" s="776">
        <v>225.15963669950699</v>
      </c>
      <c r="L23" s="471"/>
      <c r="M23" s="519"/>
      <c r="N23" s="413"/>
      <c r="AD23" s="760" t="str">
        <f t="shared" si="1"/>
        <v>Viana do Castelo</v>
      </c>
      <c r="AE23" s="764">
        <f t="shared" si="2"/>
        <v>189.32614995787699</v>
      </c>
      <c r="AF23" s="764">
        <f t="shared" si="3"/>
        <v>214.21</v>
      </c>
      <c r="AG23" s="764">
        <f t="shared" si="4"/>
        <v>102.476124031008</v>
      </c>
      <c r="AH23" s="764">
        <f t="shared" si="0"/>
        <v>95.376742153282095</v>
      </c>
      <c r="AI23" s="763"/>
      <c r="AJ23" s="763"/>
      <c r="AK23" s="763"/>
      <c r="AL23" s="763"/>
      <c r="AM23" s="760" t="str">
        <f t="shared" si="5"/>
        <v>Viana do Castelo</v>
      </c>
      <c r="AN23" s="765">
        <f t="shared" si="6"/>
        <v>102.476124031008</v>
      </c>
      <c r="AO23" s="765">
        <f t="shared" si="6"/>
        <v>95.376742153282095</v>
      </c>
    </row>
    <row r="24" spans="1:41" x14ac:dyDescent="0.2">
      <c r="A24" s="413"/>
      <c r="B24" s="482"/>
      <c r="C24" s="99" t="s">
        <v>65</v>
      </c>
      <c r="D24" s="421"/>
      <c r="E24" s="341">
        <v>1240</v>
      </c>
      <c r="F24" s="341">
        <v>1230</v>
      </c>
      <c r="G24" s="341">
        <v>1213</v>
      </c>
      <c r="H24" s="341">
        <v>1186</v>
      </c>
      <c r="I24" s="341">
        <v>1181</v>
      </c>
      <c r="J24" s="341">
        <v>1187</v>
      </c>
      <c r="K24" s="776">
        <v>189.32614995787699</v>
      </c>
      <c r="L24" s="471"/>
      <c r="M24" s="519"/>
      <c r="N24" s="413"/>
      <c r="AD24" s="760" t="str">
        <f t="shared" si="1"/>
        <v>Vila Real</v>
      </c>
      <c r="AE24" s="764">
        <f t="shared" si="2"/>
        <v>206.08966060606099</v>
      </c>
      <c r="AF24" s="764">
        <f t="shared" si="3"/>
        <v>214.21</v>
      </c>
      <c r="AG24" s="764">
        <f t="shared" si="4"/>
        <v>103.23252580449299</v>
      </c>
      <c r="AH24" s="764">
        <f t="shared" si="0"/>
        <v>95.376742153282095</v>
      </c>
      <c r="AI24" s="763"/>
      <c r="AJ24" s="763"/>
      <c r="AK24" s="763"/>
      <c r="AL24" s="763"/>
      <c r="AM24" s="760" t="str">
        <f t="shared" si="5"/>
        <v>Vila Real</v>
      </c>
      <c r="AN24" s="765">
        <f t="shared" si="6"/>
        <v>103.23252580449299</v>
      </c>
      <c r="AO24" s="765">
        <f t="shared" si="6"/>
        <v>95.376742153282095</v>
      </c>
    </row>
    <row r="25" spans="1:41" x14ac:dyDescent="0.2">
      <c r="A25" s="413"/>
      <c r="B25" s="482"/>
      <c r="C25" s="99" t="s">
        <v>67</v>
      </c>
      <c r="D25" s="421"/>
      <c r="E25" s="341">
        <v>2428</v>
      </c>
      <c r="F25" s="341">
        <v>2417</v>
      </c>
      <c r="G25" s="341">
        <v>2420</v>
      </c>
      <c r="H25" s="341">
        <v>2431</v>
      </c>
      <c r="I25" s="341">
        <v>2476</v>
      </c>
      <c r="J25" s="341">
        <v>2475</v>
      </c>
      <c r="K25" s="776">
        <v>206.08966060606099</v>
      </c>
      <c r="L25" s="471"/>
      <c r="M25" s="519"/>
      <c r="N25" s="413"/>
      <c r="AD25" s="760" t="str">
        <f t="shared" si="1"/>
        <v>Viseu</v>
      </c>
      <c r="AE25" s="764">
        <f t="shared" si="2"/>
        <v>205.74319096254999</v>
      </c>
      <c r="AF25" s="764">
        <f t="shared" si="3"/>
        <v>214.21</v>
      </c>
      <c r="AG25" s="764">
        <f t="shared" si="4"/>
        <v>96.467312436511406</v>
      </c>
      <c r="AH25" s="764">
        <f t="shared" si="0"/>
        <v>95.376742153282095</v>
      </c>
      <c r="AI25" s="763"/>
      <c r="AJ25" s="763"/>
      <c r="AK25" s="763"/>
      <c r="AL25" s="763"/>
      <c r="AM25" s="760" t="str">
        <f t="shared" si="5"/>
        <v>Viseu</v>
      </c>
      <c r="AN25" s="765">
        <f t="shared" si="6"/>
        <v>96.467312436511406</v>
      </c>
      <c r="AO25" s="765">
        <f t="shared" si="6"/>
        <v>95.376742153282095</v>
      </c>
    </row>
    <row r="26" spans="1:41" x14ac:dyDescent="0.2">
      <c r="A26" s="413"/>
      <c r="B26" s="482"/>
      <c r="C26" s="99" t="s">
        <v>77</v>
      </c>
      <c r="D26" s="421"/>
      <c r="E26" s="341">
        <v>3225</v>
      </c>
      <c r="F26" s="341">
        <v>3198</v>
      </c>
      <c r="G26" s="341">
        <v>3211</v>
      </c>
      <c r="H26" s="341">
        <v>3214</v>
      </c>
      <c r="I26" s="341">
        <v>3227</v>
      </c>
      <c r="J26" s="341">
        <v>3231</v>
      </c>
      <c r="K26" s="776">
        <v>205.74319096254999</v>
      </c>
      <c r="L26" s="471"/>
      <c r="M26" s="519"/>
      <c r="N26" s="413"/>
      <c r="AD26" s="760" t="str">
        <f t="shared" si="1"/>
        <v>Açores</v>
      </c>
      <c r="AE26" s="764">
        <f t="shared" si="2"/>
        <v>225.277797378217</v>
      </c>
      <c r="AF26" s="764">
        <f t="shared" si="3"/>
        <v>214.21</v>
      </c>
      <c r="AG26" s="764">
        <f t="shared" si="4"/>
        <v>69.753032170775697</v>
      </c>
      <c r="AH26" s="764">
        <f t="shared" si="0"/>
        <v>95.376742153282095</v>
      </c>
      <c r="AI26" s="763"/>
      <c r="AJ26" s="763"/>
      <c r="AK26" s="763"/>
      <c r="AL26" s="763"/>
      <c r="AM26" s="760" t="str">
        <f t="shared" si="5"/>
        <v>Açores</v>
      </c>
      <c r="AN26" s="765">
        <f t="shared" si="6"/>
        <v>69.753032170775697</v>
      </c>
      <c r="AO26" s="765">
        <f t="shared" si="6"/>
        <v>95.376742153282095</v>
      </c>
    </row>
    <row r="27" spans="1:41" x14ac:dyDescent="0.2">
      <c r="A27" s="413"/>
      <c r="B27" s="482"/>
      <c r="C27" s="99" t="s">
        <v>131</v>
      </c>
      <c r="D27" s="421"/>
      <c r="E27" s="341">
        <v>6139</v>
      </c>
      <c r="F27" s="341">
        <v>6193</v>
      </c>
      <c r="G27" s="341">
        <v>6156</v>
      </c>
      <c r="H27" s="341">
        <v>6186</v>
      </c>
      <c r="I27" s="341">
        <v>6178</v>
      </c>
      <c r="J27" s="341">
        <v>6179</v>
      </c>
      <c r="K27" s="776">
        <v>225.277797378217</v>
      </c>
      <c r="L27" s="471"/>
      <c r="M27" s="519"/>
      <c r="N27" s="413"/>
      <c r="AD27" s="760" t="str">
        <f>+C28</f>
        <v>Madeira</v>
      </c>
      <c r="AE27" s="764">
        <f>+K28</f>
        <v>218.47481376975199</v>
      </c>
      <c r="AF27" s="764">
        <f t="shared" si="3"/>
        <v>214.21</v>
      </c>
      <c r="AG27" s="764">
        <f>+K65</f>
        <v>93.488860178700804</v>
      </c>
      <c r="AH27" s="764">
        <f t="shared" si="0"/>
        <v>95.376742153282095</v>
      </c>
      <c r="AI27" s="763"/>
      <c r="AJ27" s="763"/>
      <c r="AK27" s="763"/>
      <c r="AL27" s="763"/>
      <c r="AM27" s="760" t="str">
        <f t="shared" si="5"/>
        <v>Madeira</v>
      </c>
      <c r="AN27" s="765">
        <f t="shared" si="6"/>
        <v>93.488860178700804</v>
      </c>
      <c r="AO27" s="765">
        <f t="shared" si="6"/>
        <v>95.376742153282095</v>
      </c>
    </row>
    <row r="28" spans="1:41" x14ac:dyDescent="0.2">
      <c r="A28" s="413"/>
      <c r="B28" s="482"/>
      <c r="C28" s="99" t="s">
        <v>132</v>
      </c>
      <c r="D28" s="421"/>
      <c r="E28" s="341">
        <v>1675</v>
      </c>
      <c r="F28" s="341">
        <v>1721</v>
      </c>
      <c r="G28" s="341">
        <v>1763</v>
      </c>
      <c r="H28" s="341">
        <v>1741</v>
      </c>
      <c r="I28" s="341">
        <v>1790</v>
      </c>
      <c r="J28" s="341">
        <v>1780</v>
      </c>
      <c r="K28" s="776">
        <v>218.47481376975199</v>
      </c>
      <c r="L28" s="471"/>
      <c r="M28" s="519"/>
      <c r="N28" s="413"/>
      <c r="AD28" s="702"/>
      <c r="AE28" s="750"/>
      <c r="AG28" s="750"/>
    </row>
    <row r="29" spans="1:41" ht="3.75" customHeight="1" x14ac:dyDescent="0.2">
      <c r="A29" s="413"/>
      <c r="B29" s="482"/>
      <c r="C29" s="99"/>
      <c r="D29" s="421"/>
      <c r="E29" s="341"/>
      <c r="F29" s="341"/>
      <c r="G29" s="341"/>
      <c r="H29" s="341"/>
      <c r="I29" s="341"/>
      <c r="J29" s="341"/>
      <c r="K29" s="342"/>
      <c r="L29" s="471"/>
      <c r="M29" s="519"/>
      <c r="N29" s="413"/>
      <c r="AD29" s="702"/>
      <c r="AE29" s="750"/>
      <c r="AG29" s="750"/>
    </row>
    <row r="30" spans="1:41" ht="15.75" customHeight="1" x14ac:dyDescent="0.2">
      <c r="A30" s="413"/>
      <c r="B30" s="482"/>
      <c r="C30" s="752"/>
      <c r="D30" s="792" t="s">
        <v>391</v>
      </c>
      <c r="E30" s="752"/>
      <c r="F30" s="752"/>
      <c r="G30" s="1562" t="s">
        <v>662</v>
      </c>
      <c r="H30" s="1562"/>
      <c r="I30" s="1562"/>
      <c r="J30" s="1562"/>
      <c r="K30" s="754"/>
      <c r="L30" s="754"/>
      <c r="M30" s="755"/>
      <c r="N30" s="413"/>
      <c r="AD30" s="702"/>
      <c r="AE30" s="750"/>
      <c r="AG30" s="750"/>
    </row>
    <row r="31" spans="1:41" x14ac:dyDescent="0.2">
      <c r="A31" s="413"/>
      <c r="B31" s="751"/>
      <c r="C31" s="752"/>
      <c r="D31" s="752"/>
      <c r="E31" s="752"/>
      <c r="F31" s="752"/>
      <c r="G31" s="752"/>
      <c r="H31" s="752"/>
      <c r="I31" s="753"/>
      <c r="J31" s="753"/>
      <c r="K31" s="754"/>
      <c r="L31" s="754"/>
      <c r="M31" s="755"/>
      <c r="N31" s="413"/>
    </row>
    <row r="32" spans="1:41" ht="12" customHeight="1" x14ac:dyDescent="0.2">
      <c r="A32" s="413"/>
      <c r="B32" s="482"/>
      <c r="C32" s="752"/>
      <c r="D32" s="752"/>
      <c r="E32" s="752"/>
      <c r="F32" s="752"/>
      <c r="G32" s="752"/>
      <c r="H32" s="752"/>
      <c r="I32" s="753"/>
      <c r="J32" s="753"/>
      <c r="K32" s="754"/>
      <c r="L32" s="754"/>
      <c r="M32" s="755"/>
      <c r="N32" s="413"/>
    </row>
    <row r="33" spans="1:41" ht="12" customHeight="1" x14ac:dyDescent="0.2">
      <c r="A33" s="413"/>
      <c r="B33" s="482"/>
      <c r="C33" s="752"/>
      <c r="D33" s="752"/>
      <c r="E33" s="752"/>
      <c r="F33" s="752"/>
      <c r="G33" s="752"/>
      <c r="H33" s="752"/>
      <c r="I33" s="753"/>
      <c r="J33" s="753"/>
      <c r="K33" s="754"/>
      <c r="L33" s="754"/>
      <c r="M33" s="755"/>
      <c r="N33" s="413"/>
    </row>
    <row r="34" spans="1:41" ht="12" customHeight="1" x14ac:dyDescent="0.2">
      <c r="A34" s="413"/>
      <c r="B34" s="482"/>
      <c r="C34" s="752"/>
      <c r="D34" s="752"/>
      <c r="E34" s="752"/>
      <c r="F34" s="752"/>
      <c r="G34" s="752"/>
      <c r="H34" s="752"/>
      <c r="I34" s="753"/>
      <c r="J34" s="753"/>
      <c r="K34" s="754"/>
      <c r="L34" s="754"/>
      <c r="M34" s="755"/>
      <c r="N34" s="413"/>
    </row>
    <row r="35" spans="1:41" ht="12" customHeight="1" x14ac:dyDescent="0.2">
      <c r="A35" s="413"/>
      <c r="B35" s="482"/>
      <c r="C35" s="752"/>
      <c r="D35" s="752"/>
      <c r="E35" s="752"/>
      <c r="F35" s="752"/>
      <c r="G35" s="752"/>
      <c r="H35" s="752"/>
      <c r="I35" s="753"/>
      <c r="J35" s="753"/>
      <c r="K35" s="754"/>
      <c r="L35" s="754"/>
      <c r="M35" s="755"/>
      <c r="N35" s="413"/>
    </row>
    <row r="36" spans="1:41" ht="27" customHeight="1" x14ac:dyDescent="0.2">
      <c r="A36" s="413"/>
      <c r="B36" s="482"/>
      <c r="C36" s="752"/>
      <c r="D36" s="752"/>
      <c r="E36" s="752"/>
      <c r="F36" s="752"/>
      <c r="G36" s="752"/>
      <c r="H36" s="752"/>
      <c r="I36" s="753"/>
      <c r="J36" s="753"/>
      <c r="K36" s="754"/>
      <c r="L36" s="754"/>
      <c r="M36" s="755"/>
      <c r="N36" s="413"/>
      <c r="AK36" s="443"/>
      <c r="AL36" s="443"/>
      <c r="AM36" s="443"/>
      <c r="AN36" s="443"/>
      <c r="AO36" s="443"/>
    </row>
    <row r="37" spans="1:41" ht="12" customHeight="1" x14ac:dyDescent="0.2">
      <c r="A37" s="413"/>
      <c r="B37" s="482"/>
      <c r="C37" s="752"/>
      <c r="D37" s="752"/>
      <c r="E37" s="752"/>
      <c r="F37" s="752"/>
      <c r="G37" s="752"/>
      <c r="H37" s="752"/>
      <c r="I37" s="753"/>
      <c r="J37" s="753"/>
      <c r="K37" s="754"/>
      <c r="L37" s="754"/>
      <c r="M37" s="755"/>
      <c r="N37" s="413"/>
      <c r="AK37" s="443"/>
      <c r="AL37" s="443"/>
      <c r="AM37" s="443"/>
      <c r="AN37" s="443"/>
      <c r="AO37" s="443"/>
    </row>
    <row r="38" spans="1:41" ht="12" customHeight="1" x14ac:dyDescent="0.2">
      <c r="A38" s="413"/>
      <c r="B38" s="482"/>
      <c r="C38" s="752"/>
      <c r="D38" s="752"/>
      <c r="E38" s="752"/>
      <c r="F38" s="752"/>
      <c r="G38" s="752"/>
      <c r="H38" s="752"/>
      <c r="I38" s="753"/>
      <c r="J38" s="753"/>
      <c r="K38" s="754"/>
      <c r="L38" s="754"/>
      <c r="M38" s="755"/>
      <c r="N38" s="413"/>
      <c r="AK38" s="443"/>
      <c r="AL38" s="443"/>
      <c r="AM38" s="443"/>
      <c r="AN38" s="443"/>
      <c r="AO38" s="443"/>
    </row>
    <row r="39" spans="1:41" ht="12" customHeight="1" x14ac:dyDescent="0.2">
      <c r="A39" s="413"/>
      <c r="B39" s="482"/>
      <c r="C39" s="756"/>
      <c r="D39" s="756"/>
      <c r="E39" s="756"/>
      <c r="F39" s="756"/>
      <c r="G39" s="756"/>
      <c r="H39" s="756"/>
      <c r="I39" s="756"/>
      <c r="J39" s="756"/>
      <c r="K39" s="757"/>
      <c r="L39" s="758"/>
      <c r="M39" s="759"/>
      <c r="N39" s="413"/>
      <c r="AK39" s="443"/>
      <c r="AL39" s="443"/>
      <c r="AM39" s="443"/>
      <c r="AN39" s="443"/>
      <c r="AO39" s="443"/>
    </row>
    <row r="40" spans="1:41" ht="3" customHeight="1" thickBot="1" x14ac:dyDescent="0.25">
      <c r="A40" s="413"/>
      <c r="B40" s="482"/>
      <c r="C40" s="471"/>
      <c r="D40" s="471"/>
      <c r="E40" s="471"/>
      <c r="F40" s="471"/>
      <c r="G40" s="471"/>
      <c r="H40" s="471"/>
      <c r="I40" s="471"/>
      <c r="J40" s="471"/>
      <c r="K40" s="703"/>
      <c r="L40" s="485"/>
      <c r="M40" s="539"/>
      <c r="N40" s="413"/>
      <c r="AK40" s="443"/>
      <c r="AL40" s="443"/>
      <c r="AM40" s="443"/>
      <c r="AN40" s="443"/>
      <c r="AO40" s="443"/>
    </row>
    <row r="41" spans="1:41" ht="13.5" customHeight="1" thickBot="1" x14ac:dyDescent="0.25">
      <c r="A41" s="413"/>
      <c r="B41" s="482"/>
      <c r="C41" s="1552" t="s">
        <v>317</v>
      </c>
      <c r="D41" s="1553"/>
      <c r="E41" s="1553"/>
      <c r="F41" s="1553"/>
      <c r="G41" s="1553"/>
      <c r="H41" s="1553"/>
      <c r="I41" s="1553"/>
      <c r="J41" s="1553"/>
      <c r="K41" s="1553"/>
      <c r="L41" s="1554"/>
      <c r="M41" s="539"/>
      <c r="N41" s="413"/>
      <c r="AK41" s="443"/>
      <c r="AL41" s="443"/>
      <c r="AM41" s="443"/>
      <c r="AN41" s="443"/>
      <c r="AO41" s="443"/>
    </row>
    <row r="42" spans="1:41" s="413" customFormat="1" ht="6.75" customHeight="1" x14ac:dyDescent="0.2">
      <c r="B42" s="482"/>
      <c r="C42" s="1453" t="s">
        <v>134</v>
      </c>
      <c r="D42" s="1453"/>
      <c r="E42" s="704"/>
      <c r="F42" s="704"/>
      <c r="G42" s="704"/>
      <c r="H42" s="704"/>
      <c r="I42" s="704"/>
      <c r="J42" s="704"/>
      <c r="K42" s="705"/>
      <c r="L42" s="705"/>
      <c r="M42" s="539"/>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43"/>
      <c r="AL42" s="443"/>
      <c r="AM42" s="443"/>
      <c r="AN42" s="443"/>
      <c r="AO42" s="443"/>
    </row>
    <row r="43" spans="1:41" ht="13.5" customHeight="1" x14ac:dyDescent="0.2">
      <c r="A43" s="413"/>
      <c r="B43" s="482"/>
      <c r="C43" s="1453"/>
      <c r="D43" s="1453"/>
      <c r="E43" s="1558">
        <v>2015</v>
      </c>
      <c r="F43" s="1558"/>
      <c r="G43" s="1558"/>
      <c r="H43" s="1558"/>
      <c r="I43" s="1558"/>
      <c r="J43" s="1246">
        <v>2016</v>
      </c>
      <c r="K43" s="1560" t="str">
        <f xml:space="preserve"> CONCATENATE("valor médio de ",J7,F6)</f>
        <v>valor médio de jan.</v>
      </c>
      <c r="L43" s="431"/>
      <c r="M43" s="423"/>
      <c r="N43" s="413"/>
      <c r="AK43" s="443"/>
      <c r="AL43" s="443"/>
      <c r="AM43" s="443"/>
      <c r="AN43" s="443"/>
      <c r="AO43" s="443"/>
    </row>
    <row r="44" spans="1:41" ht="13.5" customHeight="1" x14ac:dyDescent="0.2">
      <c r="A44" s="413"/>
      <c r="B44" s="482"/>
      <c r="C44" s="428"/>
      <c r="D44" s="428"/>
      <c r="E44" s="771" t="str">
        <f t="shared" ref="E44:J44" si="7">+E7</f>
        <v>ago.</v>
      </c>
      <c r="F44" s="771" t="str">
        <f t="shared" si="7"/>
        <v>set.</v>
      </c>
      <c r="G44" s="771" t="str">
        <f t="shared" si="7"/>
        <v>out.</v>
      </c>
      <c r="H44" s="771" t="str">
        <f t="shared" si="7"/>
        <v>nov.</v>
      </c>
      <c r="I44" s="771" t="str">
        <f t="shared" si="7"/>
        <v>dez.</v>
      </c>
      <c r="J44" s="1247" t="str">
        <f t="shared" si="7"/>
        <v>jan.</v>
      </c>
      <c r="K44" s="1561" t="e">
        <f xml:space="preserve"> CONCATENATE("valor médio de ",#REF!,#REF!)</f>
        <v>#REF!</v>
      </c>
      <c r="L44" s="431"/>
      <c r="M44" s="539"/>
      <c r="N44" s="413"/>
      <c r="AK44" s="443"/>
      <c r="AL44" s="443"/>
      <c r="AM44" s="443"/>
      <c r="AN44" s="443"/>
      <c r="AO44" s="443"/>
    </row>
    <row r="45" spans="1:41" s="436" customFormat="1" ht="14.25" customHeight="1" x14ac:dyDescent="0.2">
      <c r="A45" s="433"/>
      <c r="B45" s="706"/>
      <c r="C45" s="694" t="s">
        <v>68</v>
      </c>
      <c r="D45" s="506"/>
      <c r="E45" s="389">
        <v>208293</v>
      </c>
      <c r="F45" s="389">
        <v>207366</v>
      </c>
      <c r="G45" s="389">
        <v>205858</v>
      </c>
      <c r="H45" s="389">
        <v>205307</v>
      </c>
      <c r="I45" s="389">
        <v>208829</v>
      </c>
      <c r="J45" s="389">
        <v>207998</v>
      </c>
      <c r="K45" s="793">
        <v>95.376742153282095</v>
      </c>
      <c r="L45" s="344"/>
      <c r="M45" s="707"/>
      <c r="N45" s="433"/>
      <c r="O45" s="810"/>
      <c r="P45" s="809"/>
      <c r="Q45" s="810"/>
      <c r="R45" s="810"/>
      <c r="S45" s="418"/>
      <c r="T45" s="418"/>
      <c r="U45" s="418"/>
      <c r="V45" s="418"/>
      <c r="W45" s="418"/>
      <c r="X45" s="418"/>
      <c r="Y45" s="418"/>
      <c r="Z45" s="418"/>
      <c r="AA45" s="418"/>
      <c r="AB45" s="418"/>
      <c r="AC45" s="418"/>
      <c r="AD45" s="418"/>
      <c r="AE45" s="418"/>
      <c r="AF45" s="418"/>
      <c r="AG45" s="418"/>
      <c r="AH45" s="418"/>
      <c r="AI45" s="418"/>
      <c r="AJ45" s="418"/>
      <c r="AK45" s="443"/>
      <c r="AL45" s="443"/>
      <c r="AM45" s="443"/>
      <c r="AN45" s="772"/>
      <c r="AO45" s="772"/>
    </row>
    <row r="46" spans="1:41" ht="15" customHeight="1" x14ac:dyDescent="0.2">
      <c r="A46" s="413"/>
      <c r="B46" s="482"/>
      <c r="C46" s="99" t="s">
        <v>62</v>
      </c>
      <c r="D46" s="421"/>
      <c r="E46" s="341">
        <v>10524</v>
      </c>
      <c r="F46" s="341">
        <v>10563</v>
      </c>
      <c r="G46" s="341">
        <v>10510</v>
      </c>
      <c r="H46" s="341">
        <v>10359</v>
      </c>
      <c r="I46" s="341">
        <v>10422</v>
      </c>
      <c r="J46" s="341">
        <v>10241</v>
      </c>
      <c r="K46" s="777">
        <v>102.384984984985</v>
      </c>
      <c r="L46" s="344"/>
      <c r="M46" s="539"/>
      <c r="N46" s="413"/>
      <c r="AK46" s="443"/>
      <c r="AL46" s="443"/>
      <c r="AM46" s="443"/>
      <c r="AN46" s="443"/>
      <c r="AO46" s="443"/>
    </row>
    <row r="47" spans="1:41" ht="11.65" customHeight="1" x14ac:dyDescent="0.2">
      <c r="A47" s="413"/>
      <c r="B47" s="482"/>
      <c r="C47" s="99" t="s">
        <v>55</v>
      </c>
      <c r="D47" s="421"/>
      <c r="E47" s="341">
        <v>4182</v>
      </c>
      <c r="F47" s="341">
        <v>4197</v>
      </c>
      <c r="G47" s="341">
        <v>4262</v>
      </c>
      <c r="H47" s="341">
        <v>4254</v>
      </c>
      <c r="I47" s="341">
        <v>4397</v>
      </c>
      <c r="J47" s="341">
        <v>4371</v>
      </c>
      <c r="K47" s="777">
        <v>90.983801540552804</v>
      </c>
      <c r="L47" s="344"/>
      <c r="M47" s="539"/>
      <c r="N47" s="413"/>
      <c r="AK47" s="443"/>
      <c r="AL47" s="443"/>
      <c r="AM47" s="443"/>
      <c r="AN47" s="443"/>
      <c r="AO47" s="443"/>
    </row>
    <row r="48" spans="1:41" ht="11.65" customHeight="1" x14ac:dyDescent="0.2">
      <c r="A48" s="413"/>
      <c r="B48" s="482"/>
      <c r="C48" s="99" t="s">
        <v>64</v>
      </c>
      <c r="D48" s="421"/>
      <c r="E48" s="341">
        <v>7091</v>
      </c>
      <c r="F48" s="341">
        <v>7048</v>
      </c>
      <c r="G48" s="341">
        <v>6896</v>
      </c>
      <c r="H48" s="341">
        <v>6711</v>
      </c>
      <c r="I48" s="341">
        <v>6690</v>
      </c>
      <c r="J48" s="341">
        <v>6576</v>
      </c>
      <c r="K48" s="777">
        <v>98.808550636749501</v>
      </c>
      <c r="L48" s="344"/>
      <c r="M48" s="539"/>
      <c r="N48" s="413"/>
      <c r="AK48" s="443"/>
      <c r="AL48" s="443"/>
      <c r="AM48" s="443"/>
      <c r="AN48" s="443"/>
      <c r="AO48" s="443"/>
    </row>
    <row r="49" spans="1:41" ht="11.65" customHeight="1" x14ac:dyDescent="0.2">
      <c r="A49" s="413"/>
      <c r="B49" s="482"/>
      <c r="C49" s="99" t="s">
        <v>66</v>
      </c>
      <c r="D49" s="421"/>
      <c r="E49" s="341">
        <v>1615</v>
      </c>
      <c r="F49" s="341">
        <v>1614</v>
      </c>
      <c r="G49" s="341">
        <v>1638</v>
      </c>
      <c r="H49" s="341">
        <v>1624</v>
      </c>
      <c r="I49" s="341">
        <v>1647</v>
      </c>
      <c r="J49" s="341">
        <v>1651</v>
      </c>
      <c r="K49" s="777">
        <v>99.358724304715807</v>
      </c>
      <c r="L49" s="708"/>
      <c r="M49" s="413"/>
      <c r="N49" s="413"/>
      <c r="AK49" s="443"/>
      <c r="AL49" s="443"/>
      <c r="AM49" s="443"/>
      <c r="AN49" s="443"/>
      <c r="AO49" s="443"/>
    </row>
    <row r="50" spans="1:41" ht="11.65" customHeight="1" x14ac:dyDescent="0.2">
      <c r="A50" s="413"/>
      <c r="B50" s="482"/>
      <c r="C50" s="99" t="s">
        <v>75</v>
      </c>
      <c r="D50" s="421"/>
      <c r="E50" s="341">
        <v>3326</v>
      </c>
      <c r="F50" s="341">
        <v>3301</v>
      </c>
      <c r="G50" s="341">
        <v>3225</v>
      </c>
      <c r="H50" s="341">
        <v>3246</v>
      </c>
      <c r="I50" s="341">
        <v>3286</v>
      </c>
      <c r="J50" s="341">
        <v>3270</v>
      </c>
      <c r="K50" s="777">
        <v>94.602377976190496</v>
      </c>
      <c r="L50" s="708"/>
      <c r="M50" s="413"/>
      <c r="N50" s="413"/>
      <c r="AK50" s="443"/>
      <c r="AL50" s="443"/>
      <c r="AM50" s="443"/>
      <c r="AN50" s="443"/>
      <c r="AO50" s="443"/>
    </row>
    <row r="51" spans="1:41" ht="11.65" customHeight="1" x14ac:dyDescent="0.2">
      <c r="A51" s="413"/>
      <c r="B51" s="482"/>
      <c r="C51" s="99" t="s">
        <v>61</v>
      </c>
      <c r="D51" s="421"/>
      <c r="E51" s="341">
        <v>6253</v>
      </c>
      <c r="F51" s="341">
        <v>6242</v>
      </c>
      <c r="G51" s="341">
        <v>6240</v>
      </c>
      <c r="H51" s="341">
        <v>6176</v>
      </c>
      <c r="I51" s="341">
        <v>6264</v>
      </c>
      <c r="J51" s="341">
        <v>6196</v>
      </c>
      <c r="K51" s="777">
        <v>108.78262592236101</v>
      </c>
      <c r="L51" s="708"/>
      <c r="M51" s="413"/>
      <c r="N51" s="413"/>
      <c r="AK51" s="443"/>
      <c r="AL51" s="443"/>
      <c r="AM51" s="443"/>
      <c r="AN51" s="443"/>
      <c r="AO51" s="443"/>
    </row>
    <row r="52" spans="1:41" ht="11.65" customHeight="1" x14ac:dyDescent="0.2">
      <c r="A52" s="413"/>
      <c r="B52" s="482"/>
      <c r="C52" s="99" t="s">
        <v>56</v>
      </c>
      <c r="D52" s="421"/>
      <c r="E52" s="341">
        <v>3315</v>
      </c>
      <c r="F52" s="341">
        <v>3304</v>
      </c>
      <c r="G52" s="341">
        <v>3266</v>
      </c>
      <c r="H52" s="341">
        <v>3320</v>
      </c>
      <c r="I52" s="341">
        <v>3327</v>
      </c>
      <c r="J52" s="341">
        <v>3323</v>
      </c>
      <c r="K52" s="777">
        <v>90.391535947712399</v>
      </c>
      <c r="L52" s="708"/>
      <c r="M52" s="413"/>
      <c r="N52" s="413"/>
    </row>
    <row r="53" spans="1:41" ht="11.65" customHeight="1" x14ac:dyDescent="0.2">
      <c r="A53" s="413"/>
      <c r="B53" s="482"/>
      <c r="C53" s="99" t="s">
        <v>74</v>
      </c>
      <c r="D53" s="421"/>
      <c r="E53" s="341">
        <v>5939</v>
      </c>
      <c r="F53" s="341">
        <v>5922</v>
      </c>
      <c r="G53" s="341">
        <v>5760</v>
      </c>
      <c r="H53" s="341">
        <v>5745</v>
      </c>
      <c r="I53" s="341">
        <v>5892</v>
      </c>
      <c r="J53" s="341">
        <v>5904</v>
      </c>
      <c r="K53" s="777">
        <v>98.597861907938594</v>
      </c>
      <c r="L53" s="708"/>
      <c r="M53" s="413"/>
      <c r="N53" s="413"/>
    </row>
    <row r="54" spans="1:41" ht="11.65" customHeight="1" x14ac:dyDescent="0.2">
      <c r="A54" s="413"/>
      <c r="B54" s="482"/>
      <c r="C54" s="99" t="s">
        <v>76</v>
      </c>
      <c r="D54" s="421"/>
      <c r="E54" s="341">
        <v>2774</v>
      </c>
      <c r="F54" s="341">
        <v>2746</v>
      </c>
      <c r="G54" s="341">
        <v>2587</v>
      </c>
      <c r="H54" s="341">
        <v>2647</v>
      </c>
      <c r="I54" s="341">
        <v>2749</v>
      </c>
      <c r="J54" s="341">
        <v>2756</v>
      </c>
      <c r="K54" s="777">
        <v>93.214184897671103</v>
      </c>
      <c r="L54" s="708"/>
      <c r="M54" s="413"/>
      <c r="N54" s="413"/>
    </row>
    <row r="55" spans="1:41" ht="11.65" customHeight="1" x14ac:dyDescent="0.2">
      <c r="A55" s="413"/>
      <c r="B55" s="482"/>
      <c r="C55" s="99" t="s">
        <v>60</v>
      </c>
      <c r="D55" s="421"/>
      <c r="E55" s="341">
        <v>4336</v>
      </c>
      <c r="F55" s="341">
        <v>4309</v>
      </c>
      <c r="G55" s="341">
        <v>4240</v>
      </c>
      <c r="H55" s="341">
        <v>4138</v>
      </c>
      <c r="I55" s="341">
        <v>4238</v>
      </c>
      <c r="J55" s="341">
        <v>4257</v>
      </c>
      <c r="K55" s="777">
        <v>99.263676744186</v>
      </c>
      <c r="L55" s="708"/>
      <c r="M55" s="413"/>
      <c r="N55" s="413"/>
    </row>
    <row r="56" spans="1:41" ht="11.65" customHeight="1" x14ac:dyDescent="0.2">
      <c r="A56" s="413"/>
      <c r="B56" s="482"/>
      <c r="C56" s="99" t="s">
        <v>59</v>
      </c>
      <c r="D56" s="421"/>
      <c r="E56" s="341">
        <v>37415</v>
      </c>
      <c r="F56" s="341">
        <v>36822</v>
      </c>
      <c r="G56" s="341">
        <v>36323</v>
      </c>
      <c r="H56" s="341">
        <v>36451</v>
      </c>
      <c r="I56" s="341">
        <v>36929</v>
      </c>
      <c r="J56" s="341">
        <v>36687</v>
      </c>
      <c r="K56" s="777">
        <v>97.908581285036703</v>
      </c>
      <c r="L56" s="708"/>
      <c r="M56" s="413"/>
      <c r="N56" s="413"/>
    </row>
    <row r="57" spans="1:41" ht="11.65" customHeight="1" x14ac:dyDescent="0.2">
      <c r="A57" s="413"/>
      <c r="B57" s="482"/>
      <c r="C57" s="99" t="s">
        <v>57</v>
      </c>
      <c r="D57" s="421"/>
      <c r="E57" s="341">
        <v>2513</v>
      </c>
      <c r="F57" s="341">
        <v>2490</v>
      </c>
      <c r="G57" s="341">
        <v>2456</v>
      </c>
      <c r="H57" s="341">
        <v>2635</v>
      </c>
      <c r="I57" s="341">
        <v>2704</v>
      </c>
      <c r="J57" s="341">
        <v>2784</v>
      </c>
      <c r="K57" s="777">
        <v>91.3299964850615</v>
      </c>
      <c r="L57" s="708"/>
      <c r="M57" s="413"/>
      <c r="N57" s="413"/>
    </row>
    <row r="58" spans="1:41" ht="11.65" customHeight="1" x14ac:dyDescent="0.2">
      <c r="A58" s="413"/>
      <c r="B58" s="482"/>
      <c r="C58" s="99" t="s">
        <v>63</v>
      </c>
      <c r="D58" s="421"/>
      <c r="E58" s="341">
        <v>60302</v>
      </c>
      <c r="F58" s="341">
        <v>60386</v>
      </c>
      <c r="G58" s="341">
        <v>60401</v>
      </c>
      <c r="H58" s="341">
        <v>60044</v>
      </c>
      <c r="I58" s="341">
        <v>61344</v>
      </c>
      <c r="J58" s="341">
        <v>61107</v>
      </c>
      <c r="K58" s="777">
        <v>96.494736610418201</v>
      </c>
      <c r="L58" s="708"/>
      <c r="M58" s="413"/>
      <c r="N58" s="413"/>
    </row>
    <row r="59" spans="1:41" ht="11.65" customHeight="1" x14ac:dyDescent="0.2">
      <c r="A59" s="413"/>
      <c r="B59" s="482"/>
      <c r="C59" s="99" t="s">
        <v>79</v>
      </c>
      <c r="D59" s="421"/>
      <c r="E59" s="341">
        <v>5161</v>
      </c>
      <c r="F59" s="341">
        <v>5135</v>
      </c>
      <c r="G59" s="341">
        <v>4976</v>
      </c>
      <c r="H59" s="341">
        <v>5019</v>
      </c>
      <c r="I59" s="341">
        <v>5223</v>
      </c>
      <c r="J59" s="341">
        <v>5233</v>
      </c>
      <c r="K59" s="777">
        <v>97.001622390891796</v>
      </c>
      <c r="L59" s="708"/>
      <c r="M59" s="413"/>
      <c r="N59" s="413"/>
    </row>
    <row r="60" spans="1:41" ht="11.65" customHeight="1" x14ac:dyDescent="0.2">
      <c r="A60" s="413"/>
      <c r="B60" s="482"/>
      <c r="C60" s="99" t="s">
        <v>58</v>
      </c>
      <c r="D60" s="421"/>
      <c r="E60" s="341">
        <v>17740</v>
      </c>
      <c r="F60" s="341">
        <v>17522</v>
      </c>
      <c r="G60" s="341">
        <v>17415</v>
      </c>
      <c r="H60" s="341">
        <v>17409</v>
      </c>
      <c r="I60" s="341">
        <v>17864</v>
      </c>
      <c r="J60" s="341">
        <v>17746</v>
      </c>
      <c r="K60" s="777">
        <v>102.162284868127</v>
      </c>
      <c r="L60" s="708"/>
      <c r="M60" s="413"/>
      <c r="N60" s="413"/>
    </row>
    <row r="61" spans="1:41" ht="11.65" customHeight="1" x14ac:dyDescent="0.2">
      <c r="A61" s="413"/>
      <c r="B61" s="482"/>
      <c r="C61" s="99" t="s">
        <v>65</v>
      </c>
      <c r="D61" s="421"/>
      <c r="E61" s="341">
        <v>2257</v>
      </c>
      <c r="F61" s="341">
        <v>2220</v>
      </c>
      <c r="G61" s="341">
        <v>2172</v>
      </c>
      <c r="H61" s="341">
        <v>2119</v>
      </c>
      <c r="I61" s="341">
        <v>2146</v>
      </c>
      <c r="J61" s="341">
        <v>2156</v>
      </c>
      <c r="K61" s="777">
        <v>102.476124031008</v>
      </c>
      <c r="L61" s="708"/>
      <c r="M61" s="413"/>
      <c r="N61" s="413"/>
    </row>
    <row r="62" spans="1:41" ht="11.65" customHeight="1" x14ac:dyDescent="0.2">
      <c r="A62" s="413"/>
      <c r="B62" s="482"/>
      <c r="C62" s="99" t="s">
        <v>67</v>
      </c>
      <c r="D62" s="421"/>
      <c r="E62" s="341">
        <v>4922</v>
      </c>
      <c r="F62" s="341">
        <v>4852</v>
      </c>
      <c r="G62" s="341">
        <v>4823</v>
      </c>
      <c r="H62" s="341">
        <v>4819</v>
      </c>
      <c r="I62" s="341">
        <v>4912</v>
      </c>
      <c r="J62" s="341">
        <v>4912</v>
      </c>
      <c r="K62" s="777">
        <v>103.23252580449299</v>
      </c>
      <c r="L62" s="708"/>
      <c r="M62" s="413"/>
      <c r="N62" s="413"/>
    </row>
    <row r="63" spans="1:41" ht="11.65" customHeight="1" x14ac:dyDescent="0.2">
      <c r="A63" s="413"/>
      <c r="B63" s="482"/>
      <c r="C63" s="99" t="s">
        <v>77</v>
      </c>
      <c r="D63" s="421"/>
      <c r="E63" s="341">
        <v>6784</v>
      </c>
      <c r="F63" s="341">
        <v>6715</v>
      </c>
      <c r="G63" s="341">
        <v>6794</v>
      </c>
      <c r="H63" s="341">
        <v>6802</v>
      </c>
      <c r="I63" s="341">
        <v>6852</v>
      </c>
      <c r="J63" s="341">
        <v>6850</v>
      </c>
      <c r="K63" s="777">
        <v>96.467312436511406</v>
      </c>
      <c r="L63" s="708"/>
      <c r="M63" s="413"/>
      <c r="N63" s="413"/>
    </row>
    <row r="64" spans="1:41" ht="11.25" customHeight="1" x14ac:dyDescent="0.2">
      <c r="A64" s="413"/>
      <c r="B64" s="482"/>
      <c r="C64" s="99" t="s">
        <v>131</v>
      </c>
      <c r="D64" s="421"/>
      <c r="E64" s="341">
        <v>17824</v>
      </c>
      <c r="F64" s="341">
        <v>17906</v>
      </c>
      <c r="G64" s="341">
        <v>17736</v>
      </c>
      <c r="H64" s="341">
        <v>17688</v>
      </c>
      <c r="I64" s="341">
        <v>17789</v>
      </c>
      <c r="J64" s="341">
        <v>17871</v>
      </c>
      <c r="K64" s="777">
        <v>69.753032170775697</v>
      </c>
      <c r="L64" s="708"/>
      <c r="M64" s="413"/>
      <c r="N64" s="413"/>
    </row>
    <row r="65" spans="1:15" ht="11.65" customHeight="1" x14ac:dyDescent="0.2">
      <c r="A65" s="413"/>
      <c r="B65" s="482"/>
      <c r="C65" s="99" t="s">
        <v>132</v>
      </c>
      <c r="D65" s="421"/>
      <c r="E65" s="341">
        <v>4020</v>
      </c>
      <c r="F65" s="341">
        <v>4072</v>
      </c>
      <c r="G65" s="341">
        <v>4138</v>
      </c>
      <c r="H65" s="341">
        <v>4101</v>
      </c>
      <c r="I65" s="341">
        <v>4154</v>
      </c>
      <c r="J65" s="341">
        <v>4107</v>
      </c>
      <c r="K65" s="777">
        <v>93.488860178700804</v>
      </c>
      <c r="L65" s="708"/>
      <c r="M65" s="413"/>
      <c r="N65" s="413"/>
    </row>
    <row r="66" spans="1:15" s="711" customFormat="1" ht="7.5" customHeight="1" x14ac:dyDescent="0.15">
      <c r="A66" s="709"/>
      <c r="B66" s="710"/>
      <c r="C66" s="1563" t="s">
        <v>663</v>
      </c>
      <c r="D66" s="1563"/>
      <c r="E66" s="1563"/>
      <c r="F66" s="1563"/>
      <c r="G66" s="1563"/>
      <c r="H66" s="1563"/>
      <c r="I66" s="1563"/>
      <c r="J66" s="1563"/>
      <c r="K66" s="1564"/>
      <c r="L66" s="1564"/>
      <c r="M66" s="1564"/>
      <c r="N66" s="1564"/>
      <c r="O66" s="1564"/>
    </row>
    <row r="67" spans="1:15" ht="13.5" customHeight="1" x14ac:dyDescent="0.2">
      <c r="A67" s="413"/>
      <c r="B67" s="710"/>
      <c r="C67" s="487" t="s">
        <v>483</v>
      </c>
      <c r="D67" s="421"/>
      <c r="E67" s="712"/>
      <c r="F67" s="712"/>
      <c r="G67" s="712"/>
      <c r="H67" s="712"/>
      <c r="I67" s="462" t="s">
        <v>135</v>
      </c>
      <c r="J67" s="597"/>
      <c r="K67" s="597"/>
      <c r="L67" s="597"/>
      <c r="M67" s="539"/>
      <c r="N67" s="413"/>
    </row>
    <row r="68" spans="1:15" ht="9" customHeight="1" x14ac:dyDescent="0.2">
      <c r="A68" s="413"/>
      <c r="B68" s="713"/>
      <c r="C68" s="714" t="s">
        <v>246</v>
      </c>
      <c r="D68" s="421"/>
      <c r="E68" s="712"/>
      <c r="F68" s="712"/>
      <c r="G68" s="712"/>
      <c r="H68" s="712"/>
      <c r="I68" s="715"/>
      <c r="J68" s="597"/>
      <c r="K68" s="597"/>
      <c r="L68" s="597"/>
      <c r="M68" s="539"/>
      <c r="N68" s="413"/>
    </row>
    <row r="69" spans="1:15" ht="13.5" customHeight="1" x14ac:dyDescent="0.2">
      <c r="A69" s="413"/>
      <c r="B69" s="716">
        <v>18</v>
      </c>
      <c r="C69" s="1559">
        <v>42401</v>
      </c>
      <c r="D69" s="1559"/>
      <c r="E69" s="1559"/>
      <c r="F69" s="1559"/>
      <c r="G69" s="423"/>
      <c r="H69" s="423"/>
      <c r="I69" s="423"/>
      <c r="J69" s="423"/>
      <c r="K69" s="423"/>
      <c r="L69" s="423"/>
      <c r="M69" s="423"/>
      <c r="N69" s="423"/>
    </row>
  </sheetData>
  <mergeCells count="14">
    <mergeCell ref="C69:F69"/>
    <mergeCell ref="C41:L41"/>
    <mergeCell ref="C42:D43"/>
    <mergeCell ref="K43:K44"/>
    <mergeCell ref="G30:J30"/>
    <mergeCell ref="C66:J66"/>
    <mergeCell ref="K66:O66"/>
    <mergeCell ref="E43:I43"/>
    <mergeCell ref="L1:M1"/>
    <mergeCell ref="B2:D2"/>
    <mergeCell ref="C4:L4"/>
    <mergeCell ref="C5:D6"/>
    <mergeCell ref="K6:K7"/>
    <mergeCell ref="E6:I6"/>
  </mergeCells>
  <conditionalFormatting sqref="E44:J44 E7:J7">
    <cfRule type="cellIs" dxfId="7"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8" customWidth="1"/>
    <col min="2" max="2" width="2.5703125" style="418" customWidth="1"/>
    <col min="3" max="3" width="1.140625" style="418" customWidth="1"/>
    <col min="4" max="4" width="25.85546875" style="418" customWidth="1"/>
    <col min="5" max="10" width="7.5703125" style="429" customWidth="1"/>
    <col min="11" max="11" width="7.5703125" style="464" customWidth="1"/>
    <col min="12" max="12" width="7.5703125" style="429" customWidth="1"/>
    <col min="13" max="13" width="7.5703125" style="464" customWidth="1"/>
    <col min="14" max="14" width="2.5703125" style="418" customWidth="1"/>
    <col min="15" max="15" width="1" style="418" customWidth="1"/>
    <col min="16" max="16384" width="9.140625" style="418"/>
  </cols>
  <sheetData>
    <row r="1" spans="1:15" ht="13.5" customHeight="1" x14ac:dyDescent="0.2">
      <c r="A1" s="413"/>
      <c r="B1" s="1451" t="s">
        <v>341</v>
      </c>
      <c r="C1" s="1451"/>
      <c r="D1" s="1451"/>
      <c r="E1" s="415"/>
      <c r="F1" s="415"/>
      <c r="G1" s="415"/>
      <c r="H1" s="415"/>
      <c r="I1" s="415"/>
      <c r="J1" s="416"/>
      <c r="K1" s="718"/>
      <c r="L1" s="718"/>
      <c r="M1" s="718"/>
      <c r="N1" s="417"/>
      <c r="O1" s="413"/>
    </row>
    <row r="2" spans="1:15" ht="6" customHeight="1" x14ac:dyDescent="0.2">
      <c r="A2" s="413"/>
      <c r="B2" s="1566"/>
      <c r="C2" s="1566"/>
      <c r="D2" s="1566"/>
      <c r="E2" s="419"/>
      <c r="F2" s="420"/>
      <c r="G2" s="420"/>
      <c r="H2" s="420"/>
      <c r="I2" s="420"/>
      <c r="J2" s="420"/>
      <c r="K2" s="421"/>
      <c r="L2" s="420"/>
      <c r="M2" s="421"/>
      <c r="N2" s="422"/>
      <c r="O2" s="413"/>
    </row>
    <row r="3" spans="1:15" ht="13.5" customHeight="1" thickBot="1" x14ac:dyDescent="0.25">
      <c r="A3" s="413"/>
      <c r="B3" s="423"/>
      <c r="C3" s="423"/>
      <c r="D3" s="423"/>
      <c r="E3" s="420"/>
      <c r="F3" s="420"/>
      <c r="G3" s="420"/>
      <c r="H3" s="420"/>
      <c r="I3" s="420" t="s">
        <v>34</v>
      </c>
      <c r="J3" s="420"/>
      <c r="K3" s="592"/>
      <c r="L3" s="420"/>
      <c r="M3" s="592" t="s">
        <v>73</v>
      </c>
      <c r="N3" s="424"/>
      <c r="O3" s="413"/>
    </row>
    <row r="4" spans="1:15" s="427" customFormat="1" ht="13.5" customHeight="1" thickBot="1" x14ac:dyDescent="0.25">
      <c r="A4" s="425"/>
      <c r="B4" s="426"/>
      <c r="C4" s="1567" t="s">
        <v>0</v>
      </c>
      <c r="D4" s="1568"/>
      <c r="E4" s="1568"/>
      <c r="F4" s="1568"/>
      <c r="G4" s="1568"/>
      <c r="H4" s="1568"/>
      <c r="I4" s="1568"/>
      <c r="J4" s="1568"/>
      <c r="K4" s="1568"/>
      <c r="L4" s="1568"/>
      <c r="M4" s="1569"/>
      <c r="N4" s="424"/>
      <c r="O4" s="413"/>
    </row>
    <row r="5" spans="1:15" ht="4.5" customHeight="1" x14ac:dyDescent="0.2">
      <c r="A5" s="413"/>
      <c r="B5" s="423"/>
      <c r="C5" s="1453" t="s">
        <v>78</v>
      </c>
      <c r="D5" s="1453"/>
      <c r="F5" s="896"/>
      <c r="G5" s="896"/>
      <c r="H5" s="896"/>
      <c r="I5" s="430"/>
      <c r="J5" s="430"/>
      <c r="K5" s="430"/>
      <c r="L5" s="430"/>
      <c r="M5" s="430"/>
      <c r="N5" s="424"/>
      <c r="O5" s="413"/>
    </row>
    <row r="6" spans="1:15" ht="12" customHeight="1" x14ac:dyDescent="0.2">
      <c r="A6" s="413"/>
      <c r="B6" s="423"/>
      <c r="C6" s="1453"/>
      <c r="D6" s="1453"/>
      <c r="E6" s="1573">
        <v>2015</v>
      </c>
      <c r="F6" s="1573"/>
      <c r="G6" s="1573"/>
      <c r="H6" s="1573"/>
      <c r="I6" s="1573"/>
      <c r="J6" s="1573"/>
      <c r="K6" s="1573"/>
      <c r="L6" s="1573"/>
      <c r="M6" s="1248">
        <v>2016</v>
      </c>
      <c r="N6" s="424"/>
      <c r="O6" s="413"/>
    </row>
    <row r="7" spans="1:15" s="427" customFormat="1" ht="12.75" customHeight="1" x14ac:dyDescent="0.2">
      <c r="A7" s="425"/>
      <c r="B7" s="426"/>
      <c r="C7" s="432"/>
      <c r="D7" s="432"/>
      <c r="E7" s="778" t="s">
        <v>101</v>
      </c>
      <c r="F7" s="867" t="s">
        <v>100</v>
      </c>
      <c r="G7" s="778" t="s">
        <v>99</v>
      </c>
      <c r="H7" s="867" t="s">
        <v>98</v>
      </c>
      <c r="I7" s="866" t="s">
        <v>97</v>
      </c>
      <c r="J7" s="867" t="s">
        <v>96</v>
      </c>
      <c r="K7" s="867" t="s">
        <v>95</v>
      </c>
      <c r="L7" s="867" t="s">
        <v>94</v>
      </c>
      <c r="M7" s="1249" t="s">
        <v>93</v>
      </c>
      <c r="N7" s="424"/>
      <c r="O7" s="413"/>
    </row>
    <row r="8" spans="1:15" s="436" customFormat="1" ht="13.5" customHeight="1" x14ac:dyDescent="0.2">
      <c r="A8" s="433"/>
      <c r="B8" s="434"/>
      <c r="C8" s="1570" t="s">
        <v>136</v>
      </c>
      <c r="D8" s="1570"/>
      <c r="E8" s="435"/>
      <c r="F8" s="435"/>
      <c r="G8" s="435"/>
      <c r="H8" s="435"/>
      <c r="I8" s="435"/>
      <c r="J8" s="435"/>
      <c r="K8" s="435"/>
      <c r="L8" s="435"/>
      <c r="M8" s="435"/>
      <c r="N8" s="424"/>
      <c r="O8" s="413"/>
    </row>
    <row r="9" spans="1:15" ht="11.25" customHeight="1" x14ac:dyDescent="0.2">
      <c r="A9" s="413"/>
      <c r="B9" s="423"/>
      <c r="C9" s="99" t="s">
        <v>137</v>
      </c>
      <c r="D9" s="437"/>
      <c r="E9" s="86">
        <v>254158</v>
      </c>
      <c r="F9" s="86">
        <v>253789</v>
      </c>
      <c r="G9" s="86">
        <v>253410</v>
      </c>
      <c r="H9" s="86">
        <v>253319</v>
      </c>
      <c r="I9" s="86">
        <v>252457</v>
      </c>
      <c r="J9" s="86">
        <v>251605</v>
      </c>
      <c r="K9" s="86">
        <v>251003</v>
      </c>
      <c r="L9" s="86">
        <v>250629</v>
      </c>
      <c r="M9" s="86">
        <v>249346</v>
      </c>
      <c r="N9" s="424"/>
      <c r="O9" s="413"/>
    </row>
    <row r="10" spans="1:15" ht="11.25" customHeight="1" x14ac:dyDescent="0.2">
      <c r="A10" s="413"/>
      <c r="B10" s="423"/>
      <c r="C10" s="99"/>
      <c r="D10" s="438" t="s">
        <v>72</v>
      </c>
      <c r="E10" s="439">
        <v>132808</v>
      </c>
      <c r="F10" s="439">
        <v>132713</v>
      </c>
      <c r="G10" s="439">
        <v>132544</v>
      </c>
      <c r="H10" s="439">
        <v>132619</v>
      </c>
      <c r="I10" s="439">
        <v>132303</v>
      </c>
      <c r="J10" s="439">
        <v>131907</v>
      </c>
      <c r="K10" s="439">
        <v>131626</v>
      </c>
      <c r="L10" s="439">
        <v>131387</v>
      </c>
      <c r="M10" s="439">
        <v>130867</v>
      </c>
      <c r="N10" s="424"/>
      <c r="O10" s="413"/>
    </row>
    <row r="11" spans="1:15" ht="11.25" customHeight="1" x14ac:dyDescent="0.2">
      <c r="A11" s="413"/>
      <c r="B11" s="423"/>
      <c r="C11" s="99"/>
      <c r="D11" s="438" t="s">
        <v>71</v>
      </c>
      <c r="E11" s="439">
        <v>121350</v>
      </c>
      <c r="F11" s="439">
        <v>121076</v>
      </c>
      <c r="G11" s="439">
        <v>120866</v>
      </c>
      <c r="H11" s="439">
        <v>120700</v>
      </c>
      <c r="I11" s="439">
        <v>120154</v>
      </c>
      <c r="J11" s="439">
        <v>119698</v>
      </c>
      <c r="K11" s="439">
        <v>119377</v>
      </c>
      <c r="L11" s="439">
        <v>119242</v>
      </c>
      <c r="M11" s="439">
        <v>118479</v>
      </c>
      <c r="N11" s="424"/>
      <c r="O11" s="413"/>
    </row>
    <row r="12" spans="1:15" ht="11.25" customHeight="1" x14ac:dyDescent="0.2">
      <c r="A12" s="413"/>
      <c r="B12" s="423"/>
      <c r="C12" s="99" t="s">
        <v>138</v>
      </c>
      <c r="D12" s="437"/>
      <c r="E12" s="86">
        <v>2002701</v>
      </c>
      <c r="F12" s="86">
        <v>2004830</v>
      </c>
      <c r="G12" s="86">
        <v>2007286</v>
      </c>
      <c r="H12" s="86">
        <v>2009874</v>
      </c>
      <c r="I12" s="86">
        <v>2011393</v>
      </c>
      <c r="J12" s="86">
        <v>2013554</v>
      </c>
      <c r="K12" s="86">
        <v>2016329</v>
      </c>
      <c r="L12" s="86">
        <v>2020252</v>
      </c>
      <c r="M12" s="86">
        <v>2023745</v>
      </c>
      <c r="N12" s="424"/>
      <c r="O12" s="413"/>
    </row>
    <row r="13" spans="1:15" ht="11.25" customHeight="1" x14ac:dyDescent="0.2">
      <c r="A13" s="413"/>
      <c r="B13" s="423"/>
      <c r="C13" s="99"/>
      <c r="D13" s="438" t="s">
        <v>72</v>
      </c>
      <c r="E13" s="439">
        <v>941869</v>
      </c>
      <c r="F13" s="439">
        <v>943222</v>
      </c>
      <c r="G13" s="439">
        <v>944627</v>
      </c>
      <c r="H13" s="439">
        <v>946012</v>
      </c>
      <c r="I13" s="439">
        <v>946780</v>
      </c>
      <c r="J13" s="439">
        <v>947957</v>
      </c>
      <c r="K13" s="439">
        <v>949465</v>
      </c>
      <c r="L13" s="439">
        <v>951620</v>
      </c>
      <c r="M13" s="439">
        <v>953407</v>
      </c>
      <c r="N13" s="424"/>
      <c r="O13" s="413"/>
    </row>
    <row r="14" spans="1:15" ht="11.25" customHeight="1" x14ac:dyDescent="0.2">
      <c r="A14" s="413"/>
      <c r="B14" s="423"/>
      <c r="C14" s="99"/>
      <c r="D14" s="438" t="s">
        <v>71</v>
      </c>
      <c r="E14" s="439">
        <v>1060832</v>
      </c>
      <c r="F14" s="439">
        <v>1061608</v>
      </c>
      <c r="G14" s="439">
        <v>1062659</v>
      </c>
      <c r="H14" s="439">
        <v>1063862</v>
      </c>
      <c r="I14" s="439">
        <v>1064613</v>
      </c>
      <c r="J14" s="439">
        <v>1065597</v>
      </c>
      <c r="K14" s="439">
        <v>1066864</v>
      </c>
      <c r="L14" s="439">
        <v>1068632</v>
      </c>
      <c r="M14" s="439">
        <v>1070338</v>
      </c>
      <c r="N14" s="424"/>
      <c r="O14" s="413"/>
    </row>
    <row r="15" spans="1:15" ht="11.25" customHeight="1" x14ac:dyDescent="0.2">
      <c r="A15" s="413"/>
      <c r="B15" s="423"/>
      <c r="C15" s="99" t="s">
        <v>139</v>
      </c>
      <c r="D15" s="437"/>
      <c r="E15" s="86">
        <v>719067</v>
      </c>
      <c r="F15" s="86">
        <v>720618</v>
      </c>
      <c r="G15" s="86">
        <v>722526</v>
      </c>
      <c r="H15" s="86">
        <v>722285</v>
      </c>
      <c r="I15" s="86">
        <v>715402</v>
      </c>
      <c r="J15" s="86">
        <v>716287</v>
      </c>
      <c r="K15" s="86">
        <v>717436</v>
      </c>
      <c r="L15" s="86">
        <v>718345</v>
      </c>
      <c r="M15" s="86">
        <v>719259</v>
      </c>
      <c r="N15" s="424"/>
      <c r="O15" s="413"/>
    </row>
    <row r="16" spans="1:15" ht="11.25" customHeight="1" x14ac:dyDescent="0.2">
      <c r="A16" s="413"/>
      <c r="B16" s="423"/>
      <c r="C16" s="99"/>
      <c r="D16" s="438" t="s">
        <v>72</v>
      </c>
      <c r="E16" s="439">
        <v>132880</v>
      </c>
      <c r="F16" s="439">
        <v>133325</v>
      </c>
      <c r="G16" s="439">
        <v>133861</v>
      </c>
      <c r="H16" s="439">
        <v>134027</v>
      </c>
      <c r="I16" s="439">
        <v>130986</v>
      </c>
      <c r="J16" s="439">
        <v>131443</v>
      </c>
      <c r="K16" s="439">
        <v>131987</v>
      </c>
      <c r="L16" s="439">
        <v>132389</v>
      </c>
      <c r="M16" s="439">
        <v>132797</v>
      </c>
      <c r="N16" s="424"/>
      <c r="O16" s="413"/>
    </row>
    <row r="17" spans="1:15" ht="11.25" customHeight="1" x14ac:dyDescent="0.2">
      <c r="A17" s="413"/>
      <c r="B17" s="423"/>
      <c r="C17" s="99"/>
      <c r="D17" s="438" t="s">
        <v>71</v>
      </c>
      <c r="E17" s="439">
        <v>586187</v>
      </c>
      <c r="F17" s="439">
        <v>587293</v>
      </c>
      <c r="G17" s="439">
        <v>588665</v>
      </c>
      <c r="H17" s="439">
        <v>588258</v>
      </c>
      <c r="I17" s="439">
        <v>584416</v>
      </c>
      <c r="J17" s="439">
        <v>584844</v>
      </c>
      <c r="K17" s="439">
        <v>585449</v>
      </c>
      <c r="L17" s="439">
        <v>585956</v>
      </c>
      <c r="M17" s="439">
        <v>586462</v>
      </c>
      <c r="N17" s="424"/>
      <c r="O17" s="413"/>
    </row>
    <row r="18" spans="1:15" ht="9.75" customHeight="1" x14ac:dyDescent="0.2">
      <c r="A18" s="413"/>
      <c r="B18" s="423"/>
      <c r="C18" s="1571" t="s">
        <v>664</v>
      </c>
      <c r="D18" s="1571"/>
      <c r="E18" s="1571"/>
      <c r="F18" s="1571"/>
      <c r="G18" s="1571"/>
      <c r="H18" s="1571"/>
      <c r="I18" s="1571"/>
      <c r="J18" s="1571"/>
      <c r="K18" s="1571"/>
      <c r="L18" s="1571"/>
      <c r="M18" s="1571"/>
      <c r="N18" s="424"/>
      <c r="O18" s="89"/>
    </row>
    <row r="19" spans="1:15" ht="9" customHeight="1" thickBot="1" x14ac:dyDescent="0.25">
      <c r="A19" s="413"/>
      <c r="B19" s="423"/>
      <c r="C19" s="720"/>
      <c r="D19" s="720"/>
      <c r="E19" s="720"/>
      <c r="F19" s="720"/>
      <c r="G19" s="720"/>
      <c r="H19" s="720"/>
      <c r="I19" s="720"/>
      <c r="J19" s="720"/>
      <c r="K19" s="720"/>
      <c r="L19" s="720"/>
      <c r="M19" s="720"/>
      <c r="N19" s="424"/>
      <c r="O19" s="89"/>
    </row>
    <row r="20" spans="1:15" ht="15" customHeight="1" thickBot="1" x14ac:dyDescent="0.25">
      <c r="A20" s="413"/>
      <c r="B20" s="423"/>
      <c r="C20" s="1552" t="s">
        <v>316</v>
      </c>
      <c r="D20" s="1553"/>
      <c r="E20" s="1553"/>
      <c r="F20" s="1553"/>
      <c r="G20" s="1553"/>
      <c r="H20" s="1553"/>
      <c r="I20" s="1553"/>
      <c r="J20" s="1553"/>
      <c r="K20" s="1553"/>
      <c r="L20" s="1553"/>
      <c r="M20" s="1554"/>
      <c r="N20" s="424"/>
      <c r="O20" s="413"/>
    </row>
    <row r="21" spans="1:15" ht="9.75" customHeight="1" x14ac:dyDescent="0.2">
      <c r="A21" s="413"/>
      <c r="B21" s="423"/>
      <c r="C21" s="90" t="s">
        <v>78</v>
      </c>
      <c r="D21" s="421"/>
      <c r="E21" s="440"/>
      <c r="F21" s="440"/>
      <c r="G21" s="440"/>
      <c r="H21" s="440"/>
      <c r="I21" s="440"/>
      <c r="J21" s="440"/>
      <c r="K21" s="440"/>
      <c r="L21" s="440"/>
      <c r="M21" s="440"/>
      <c r="N21" s="424"/>
      <c r="O21" s="413"/>
    </row>
    <row r="22" spans="1:15" ht="13.5" customHeight="1" x14ac:dyDescent="0.2">
      <c r="A22" s="413"/>
      <c r="B22" s="423"/>
      <c r="C22" s="1570" t="s">
        <v>140</v>
      </c>
      <c r="D22" s="1570"/>
      <c r="E22" s="418"/>
      <c r="F22" s="435"/>
      <c r="G22" s="435"/>
      <c r="H22" s="435"/>
      <c r="I22" s="435"/>
      <c r="J22" s="435"/>
      <c r="K22" s="435"/>
      <c r="L22" s="435"/>
      <c r="M22" s="435"/>
      <c r="N22" s="424"/>
      <c r="O22" s="413"/>
    </row>
    <row r="23" spans="1:15" s="427" customFormat="1" ht="11.25" customHeight="1" x14ac:dyDescent="0.2">
      <c r="A23" s="425"/>
      <c r="B23" s="426"/>
      <c r="C23" s="91" t="s">
        <v>141</v>
      </c>
      <c r="D23" s="587"/>
      <c r="E23" s="87">
        <v>1153299</v>
      </c>
      <c r="F23" s="87">
        <v>1157911</v>
      </c>
      <c r="G23" s="87">
        <v>1164106</v>
      </c>
      <c r="H23" s="87">
        <v>1165580</v>
      </c>
      <c r="I23" s="87">
        <v>1124958</v>
      </c>
      <c r="J23" s="87">
        <v>1130226</v>
      </c>
      <c r="K23" s="87">
        <v>1130749</v>
      </c>
      <c r="L23" s="87">
        <v>1125407</v>
      </c>
      <c r="M23" s="87">
        <v>1078704</v>
      </c>
      <c r="N23" s="424"/>
      <c r="O23" s="425"/>
    </row>
    <row r="24" spans="1:15" ht="11.25" customHeight="1" x14ac:dyDescent="0.2">
      <c r="A24" s="413"/>
      <c r="B24" s="423"/>
      <c r="C24" s="1572" t="s">
        <v>356</v>
      </c>
      <c r="D24" s="1572"/>
      <c r="E24" s="87">
        <v>78874</v>
      </c>
      <c r="F24" s="87">
        <v>79323</v>
      </c>
      <c r="G24" s="87">
        <v>79636</v>
      </c>
      <c r="H24" s="87">
        <v>79957</v>
      </c>
      <c r="I24" s="87">
        <v>80083</v>
      </c>
      <c r="J24" s="87">
        <v>80534</v>
      </c>
      <c r="K24" s="87">
        <v>81240</v>
      </c>
      <c r="L24" s="87">
        <v>81414</v>
      </c>
      <c r="M24" s="87">
        <v>76522</v>
      </c>
      <c r="N24" s="441"/>
      <c r="O24" s="413"/>
    </row>
    <row r="25" spans="1:15" ht="11.25" customHeight="1" x14ac:dyDescent="0.2">
      <c r="A25" s="413"/>
      <c r="B25" s="423"/>
      <c r="C25" s="1565" t="s">
        <v>142</v>
      </c>
      <c r="D25" s="1565"/>
      <c r="E25" s="87">
        <v>4749</v>
      </c>
      <c r="F25" s="87">
        <v>5238</v>
      </c>
      <c r="G25" s="87">
        <v>3855</v>
      </c>
      <c r="H25" s="87">
        <v>2493</v>
      </c>
      <c r="I25" s="87">
        <v>1348</v>
      </c>
      <c r="J25" s="87">
        <v>1400</v>
      </c>
      <c r="K25" s="87">
        <v>1628</v>
      </c>
      <c r="L25" s="87">
        <v>2063</v>
      </c>
      <c r="M25" s="87">
        <v>3895</v>
      </c>
      <c r="N25" s="424"/>
      <c r="O25" s="443"/>
    </row>
    <row r="26" spans="1:15" ht="11.25" customHeight="1" x14ac:dyDescent="0.2">
      <c r="A26" s="413"/>
      <c r="B26" s="423"/>
      <c r="C26" s="1572" t="s">
        <v>143</v>
      </c>
      <c r="D26" s="1572"/>
      <c r="E26" s="92">
        <v>13248</v>
      </c>
      <c r="F26" s="92">
        <v>13245</v>
      </c>
      <c r="G26" s="92">
        <v>13243</v>
      </c>
      <c r="H26" s="92">
        <v>13254</v>
      </c>
      <c r="I26" s="92">
        <v>13263</v>
      </c>
      <c r="J26" s="92">
        <v>13242</v>
      </c>
      <c r="K26" s="92">
        <v>13236</v>
      </c>
      <c r="L26" s="92">
        <v>13202</v>
      </c>
      <c r="M26" s="92">
        <v>13138</v>
      </c>
      <c r="N26" s="424"/>
      <c r="O26" s="413"/>
    </row>
    <row r="27" spans="1:15" ht="11.25" customHeight="1" x14ac:dyDescent="0.2">
      <c r="A27" s="413"/>
      <c r="B27" s="423"/>
      <c r="C27" s="1572" t="s">
        <v>357</v>
      </c>
      <c r="D27" s="1572"/>
      <c r="E27" s="87">
        <v>12470</v>
      </c>
      <c r="F27" s="87">
        <v>12475</v>
      </c>
      <c r="G27" s="87">
        <v>12492</v>
      </c>
      <c r="H27" s="87">
        <v>12494</v>
      </c>
      <c r="I27" s="87">
        <v>12481</v>
      </c>
      <c r="J27" s="87">
        <v>12438</v>
      </c>
      <c r="K27" s="87">
        <v>12409</v>
      </c>
      <c r="L27" s="87">
        <v>12314</v>
      </c>
      <c r="M27" s="87">
        <v>12089</v>
      </c>
      <c r="N27" s="424"/>
      <c r="O27" s="413"/>
    </row>
    <row r="28" spans="1:15" s="448" customFormat="1" ht="9.75" customHeight="1" x14ac:dyDescent="0.2">
      <c r="A28" s="444"/>
      <c r="B28" s="445"/>
      <c r="C28" s="1571" t="s">
        <v>665</v>
      </c>
      <c r="D28" s="1571"/>
      <c r="E28" s="1571"/>
      <c r="F28" s="1571"/>
      <c r="G28" s="1571"/>
      <c r="H28" s="1571"/>
      <c r="I28" s="1571"/>
      <c r="J28" s="1571"/>
      <c r="K28" s="1571"/>
      <c r="L28" s="1571"/>
      <c r="M28" s="1571"/>
      <c r="N28" s="446"/>
      <c r="O28" s="447"/>
    </row>
    <row r="29" spans="1:15" ht="9" customHeight="1" thickBot="1" x14ac:dyDescent="0.25">
      <c r="A29" s="413"/>
      <c r="B29" s="423"/>
      <c r="C29" s="423"/>
      <c r="D29" s="423"/>
      <c r="E29" s="420"/>
      <c r="F29" s="420"/>
      <c r="G29" s="420"/>
      <c r="H29" s="420"/>
      <c r="I29" s="420"/>
      <c r="J29" s="420"/>
      <c r="K29" s="421"/>
      <c r="L29" s="420"/>
      <c r="M29" s="421"/>
      <c r="N29" s="424"/>
      <c r="O29" s="449"/>
    </row>
    <row r="30" spans="1:15" ht="13.5" customHeight="1" thickBot="1" x14ac:dyDescent="0.25">
      <c r="A30" s="413"/>
      <c r="B30" s="423"/>
      <c r="C30" s="1552" t="s">
        <v>1</v>
      </c>
      <c r="D30" s="1553"/>
      <c r="E30" s="1553"/>
      <c r="F30" s="1553"/>
      <c r="G30" s="1553"/>
      <c r="H30" s="1553"/>
      <c r="I30" s="1553"/>
      <c r="J30" s="1553"/>
      <c r="K30" s="1553"/>
      <c r="L30" s="1553"/>
      <c r="M30" s="1554"/>
      <c r="N30" s="424"/>
      <c r="O30" s="413"/>
    </row>
    <row r="31" spans="1:15" ht="9.75" customHeight="1" x14ac:dyDescent="0.2">
      <c r="A31" s="413"/>
      <c r="B31" s="423"/>
      <c r="C31" s="90" t="s">
        <v>78</v>
      </c>
      <c r="D31" s="421"/>
      <c r="E31" s="450"/>
      <c r="F31" s="450"/>
      <c r="G31" s="450"/>
      <c r="H31" s="450"/>
      <c r="I31" s="450"/>
      <c r="J31" s="450"/>
      <c r="K31" s="450"/>
      <c r="L31" s="450"/>
      <c r="M31" s="450"/>
      <c r="N31" s="424"/>
      <c r="O31" s="413"/>
    </row>
    <row r="32" spans="1:15" s="455" customFormat="1" ht="13.5" customHeight="1" x14ac:dyDescent="0.2">
      <c r="A32" s="451"/>
      <c r="B32" s="452"/>
      <c r="C32" s="1574" t="s">
        <v>336</v>
      </c>
      <c r="D32" s="1574"/>
      <c r="E32" s="453">
        <v>281059</v>
      </c>
      <c r="F32" s="453">
        <v>268141</v>
      </c>
      <c r="G32" s="453">
        <v>265018</v>
      </c>
      <c r="H32" s="453">
        <v>260599</v>
      </c>
      <c r="I32" s="453">
        <v>267578</v>
      </c>
      <c r="J32" s="453">
        <v>251331</v>
      </c>
      <c r="K32" s="453">
        <v>250555</v>
      </c>
      <c r="L32" s="453">
        <v>261004</v>
      </c>
      <c r="M32" s="453">
        <v>262148</v>
      </c>
      <c r="N32" s="454"/>
      <c r="O32" s="451"/>
    </row>
    <row r="33" spans="1:15" s="455" customFormat="1" ht="15" customHeight="1" x14ac:dyDescent="0.2">
      <c r="A33" s="451"/>
      <c r="B33" s="452"/>
      <c r="C33" s="721" t="s">
        <v>335</v>
      </c>
      <c r="D33" s="721"/>
      <c r="E33" s="87"/>
      <c r="F33" s="87"/>
      <c r="G33" s="87"/>
      <c r="H33" s="87"/>
      <c r="I33" s="87"/>
      <c r="J33" s="87"/>
      <c r="K33" s="87"/>
      <c r="L33" s="87"/>
      <c r="M33" s="87"/>
      <c r="N33" s="454"/>
      <c r="O33" s="451"/>
    </row>
    <row r="34" spans="1:15" s="427" customFormat="1" ht="12.75" customHeight="1" x14ac:dyDescent="0.2">
      <c r="A34" s="425"/>
      <c r="B34" s="426"/>
      <c r="C34" s="1575" t="s">
        <v>144</v>
      </c>
      <c r="D34" s="1575"/>
      <c r="E34" s="87">
        <v>220786</v>
      </c>
      <c r="F34" s="87">
        <v>209997</v>
      </c>
      <c r="G34" s="87">
        <v>208522</v>
      </c>
      <c r="H34" s="87">
        <v>206107</v>
      </c>
      <c r="I34" s="87">
        <v>212884</v>
      </c>
      <c r="J34" s="87">
        <v>198506</v>
      </c>
      <c r="K34" s="87">
        <v>197397</v>
      </c>
      <c r="L34" s="87">
        <v>204370</v>
      </c>
      <c r="M34" s="87">
        <v>206097</v>
      </c>
      <c r="N34" s="456"/>
      <c r="O34" s="425"/>
    </row>
    <row r="35" spans="1:15" s="427" customFormat="1" ht="23.25" customHeight="1" x14ac:dyDescent="0.2">
      <c r="A35" s="425"/>
      <c r="B35" s="426"/>
      <c r="C35" s="1575" t="s">
        <v>145</v>
      </c>
      <c r="D35" s="1575"/>
      <c r="E35" s="87">
        <v>12373</v>
      </c>
      <c r="F35" s="87">
        <v>10976</v>
      </c>
      <c r="G35" s="87">
        <v>10500</v>
      </c>
      <c r="H35" s="87">
        <v>10260</v>
      </c>
      <c r="I35" s="87">
        <v>10648</v>
      </c>
      <c r="J35" s="87">
        <v>9976</v>
      </c>
      <c r="K35" s="87">
        <v>10611</v>
      </c>
      <c r="L35" s="87">
        <v>13132</v>
      </c>
      <c r="M35" s="87">
        <v>13573</v>
      </c>
      <c r="N35" s="456"/>
      <c r="O35" s="425"/>
    </row>
    <row r="36" spans="1:15" s="427" customFormat="1" ht="21.75" customHeight="1" x14ac:dyDescent="0.2">
      <c r="A36" s="425"/>
      <c r="B36" s="426"/>
      <c r="C36" s="1575" t="s">
        <v>147</v>
      </c>
      <c r="D36" s="1575"/>
      <c r="E36" s="87">
        <v>47865</v>
      </c>
      <c r="F36" s="87">
        <v>47134</v>
      </c>
      <c r="G36" s="87">
        <v>45960</v>
      </c>
      <c r="H36" s="87">
        <v>44199</v>
      </c>
      <c r="I36" s="87">
        <v>44015</v>
      </c>
      <c r="J36" s="87">
        <v>42814</v>
      </c>
      <c r="K36" s="87">
        <v>42510</v>
      </c>
      <c r="L36" s="87">
        <v>43473</v>
      </c>
      <c r="M36" s="87">
        <v>42451</v>
      </c>
      <c r="N36" s="456"/>
      <c r="O36" s="425"/>
    </row>
    <row r="37" spans="1:15" s="427" customFormat="1" ht="20.25" customHeight="1" x14ac:dyDescent="0.2">
      <c r="A37" s="425"/>
      <c r="B37" s="426"/>
      <c r="C37" s="1575" t="s">
        <v>148</v>
      </c>
      <c r="D37" s="1575"/>
      <c r="E37" s="87">
        <v>35</v>
      </c>
      <c r="F37" s="87">
        <v>34</v>
      </c>
      <c r="G37" s="87">
        <v>36</v>
      </c>
      <c r="H37" s="87">
        <v>33</v>
      </c>
      <c r="I37" s="87">
        <v>31</v>
      </c>
      <c r="J37" s="87">
        <v>35</v>
      </c>
      <c r="K37" s="87">
        <v>37</v>
      </c>
      <c r="L37" s="87">
        <v>29</v>
      </c>
      <c r="M37" s="87">
        <v>27</v>
      </c>
      <c r="N37" s="456"/>
      <c r="O37" s="425"/>
    </row>
    <row r="38" spans="1:15" ht="15" customHeight="1" x14ac:dyDescent="0.2">
      <c r="A38" s="413"/>
      <c r="B38" s="423"/>
      <c r="C38" s="1574" t="s">
        <v>349</v>
      </c>
      <c r="D38" s="1574"/>
      <c r="E38" s="453"/>
      <c r="F38" s="453"/>
      <c r="G38" s="453"/>
      <c r="H38" s="453"/>
      <c r="I38" s="453"/>
      <c r="J38" s="453"/>
      <c r="K38" s="453"/>
      <c r="L38" s="453"/>
      <c r="M38" s="453"/>
      <c r="N38" s="424"/>
      <c r="O38" s="413"/>
    </row>
    <row r="39" spans="1:15" ht="10.5" customHeight="1" x14ac:dyDescent="0.2">
      <c r="A39" s="413"/>
      <c r="B39" s="423"/>
      <c r="C39" s="99" t="s">
        <v>62</v>
      </c>
      <c r="D39" s="145"/>
      <c r="E39" s="457">
        <v>17331</v>
      </c>
      <c r="F39" s="457">
        <v>16522</v>
      </c>
      <c r="G39" s="457">
        <v>16453</v>
      </c>
      <c r="H39" s="457">
        <v>16194</v>
      </c>
      <c r="I39" s="457">
        <v>16866</v>
      </c>
      <c r="J39" s="457">
        <v>15907</v>
      </c>
      <c r="K39" s="457">
        <v>15334</v>
      </c>
      <c r="L39" s="457">
        <v>15384</v>
      </c>
      <c r="M39" s="457">
        <v>15122</v>
      </c>
      <c r="N39" s="424"/>
      <c r="O39" s="413">
        <v>24716</v>
      </c>
    </row>
    <row r="40" spans="1:15" ht="10.5" customHeight="1" x14ac:dyDescent="0.2">
      <c r="A40" s="413"/>
      <c r="B40" s="423"/>
      <c r="C40" s="99" t="s">
        <v>55</v>
      </c>
      <c r="D40" s="145"/>
      <c r="E40" s="457">
        <v>3957</v>
      </c>
      <c r="F40" s="457">
        <v>3605</v>
      </c>
      <c r="G40" s="457">
        <v>3472</v>
      </c>
      <c r="H40" s="457">
        <v>3419</v>
      </c>
      <c r="I40" s="457">
        <v>3611</v>
      </c>
      <c r="J40" s="457">
        <v>3411</v>
      </c>
      <c r="K40" s="457">
        <v>3518</v>
      </c>
      <c r="L40" s="457">
        <v>3684</v>
      </c>
      <c r="M40" s="457">
        <v>3806</v>
      </c>
      <c r="N40" s="424"/>
      <c r="O40" s="413">
        <v>5505</v>
      </c>
    </row>
    <row r="41" spans="1:15" ht="10.5" customHeight="1" x14ac:dyDescent="0.2">
      <c r="A41" s="413"/>
      <c r="B41" s="423"/>
      <c r="C41" s="99" t="s">
        <v>64</v>
      </c>
      <c r="D41" s="145"/>
      <c r="E41" s="457">
        <v>22636</v>
      </c>
      <c r="F41" s="457">
        <v>21627</v>
      </c>
      <c r="G41" s="457">
        <v>21600</v>
      </c>
      <c r="H41" s="457">
        <v>21186</v>
      </c>
      <c r="I41" s="457">
        <v>21897</v>
      </c>
      <c r="J41" s="457">
        <v>20474</v>
      </c>
      <c r="K41" s="457">
        <v>20031</v>
      </c>
      <c r="L41" s="457">
        <v>20126</v>
      </c>
      <c r="M41" s="457">
        <v>20131</v>
      </c>
      <c r="N41" s="424"/>
      <c r="O41" s="413">
        <v>35834</v>
      </c>
    </row>
    <row r="42" spans="1:15" ht="10.5" customHeight="1" x14ac:dyDescent="0.2">
      <c r="A42" s="413"/>
      <c r="B42" s="423"/>
      <c r="C42" s="99" t="s">
        <v>66</v>
      </c>
      <c r="D42" s="145"/>
      <c r="E42" s="457">
        <v>2701</v>
      </c>
      <c r="F42" s="457">
        <v>2548</v>
      </c>
      <c r="G42" s="457">
        <v>2549</v>
      </c>
      <c r="H42" s="457">
        <v>2505</v>
      </c>
      <c r="I42" s="457">
        <v>2566</v>
      </c>
      <c r="J42" s="457">
        <v>2298</v>
      </c>
      <c r="K42" s="457">
        <v>2257</v>
      </c>
      <c r="L42" s="457">
        <v>2330</v>
      </c>
      <c r="M42" s="457">
        <v>2329</v>
      </c>
      <c r="N42" s="424"/>
      <c r="O42" s="413">
        <v>3304</v>
      </c>
    </row>
    <row r="43" spans="1:15" ht="10.5" customHeight="1" x14ac:dyDescent="0.2">
      <c r="A43" s="413"/>
      <c r="B43" s="423"/>
      <c r="C43" s="99" t="s">
        <v>75</v>
      </c>
      <c r="D43" s="145"/>
      <c r="E43" s="457">
        <v>4409</v>
      </c>
      <c r="F43" s="457">
        <v>4148</v>
      </c>
      <c r="G43" s="457">
        <v>4131</v>
      </c>
      <c r="H43" s="457">
        <v>4090</v>
      </c>
      <c r="I43" s="457">
        <v>4168</v>
      </c>
      <c r="J43" s="457">
        <v>3837</v>
      </c>
      <c r="K43" s="457">
        <v>3855</v>
      </c>
      <c r="L43" s="457">
        <v>3862</v>
      </c>
      <c r="M43" s="457">
        <v>3937</v>
      </c>
      <c r="N43" s="424"/>
      <c r="O43" s="413">
        <v>6334</v>
      </c>
    </row>
    <row r="44" spans="1:15" ht="10.5" customHeight="1" x14ac:dyDescent="0.2">
      <c r="A44" s="413"/>
      <c r="B44" s="423"/>
      <c r="C44" s="99" t="s">
        <v>61</v>
      </c>
      <c r="D44" s="145"/>
      <c r="E44" s="457">
        <v>9208</v>
      </c>
      <c r="F44" s="457">
        <v>8741</v>
      </c>
      <c r="G44" s="457">
        <v>8721</v>
      </c>
      <c r="H44" s="457">
        <v>8524</v>
      </c>
      <c r="I44" s="457">
        <v>8851</v>
      </c>
      <c r="J44" s="457">
        <v>8210</v>
      </c>
      <c r="K44" s="457">
        <v>8240</v>
      </c>
      <c r="L44" s="457">
        <v>8474</v>
      </c>
      <c r="M44" s="457">
        <v>8399</v>
      </c>
      <c r="N44" s="424"/>
      <c r="O44" s="413">
        <v>14052</v>
      </c>
    </row>
    <row r="45" spans="1:15" ht="10.5" customHeight="1" x14ac:dyDescent="0.2">
      <c r="A45" s="413"/>
      <c r="B45" s="423"/>
      <c r="C45" s="99" t="s">
        <v>56</v>
      </c>
      <c r="D45" s="145"/>
      <c r="E45" s="457">
        <v>4344</v>
      </c>
      <c r="F45" s="457">
        <v>3983</v>
      </c>
      <c r="G45" s="457">
        <v>4062</v>
      </c>
      <c r="H45" s="457">
        <v>4127</v>
      </c>
      <c r="I45" s="457">
        <v>4034</v>
      </c>
      <c r="J45" s="457">
        <v>3974</v>
      </c>
      <c r="K45" s="457">
        <v>3957</v>
      </c>
      <c r="L45" s="457">
        <v>3751</v>
      </c>
      <c r="M45" s="457">
        <v>3784</v>
      </c>
      <c r="N45" s="424"/>
      <c r="O45" s="413">
        <v>5973</v>
      </c>
    </row>
    <row r="46" spans="1:15" ht="10.5" customHeight="1" x14ac:dyDescent="0.2">
      <c r="A46" s="413"/>
      <c r="B46" s="423"/>
      <c r="C46" s="99" t="s">
        <v>74</v>
      </c>
      <c r="D46" s="145"/>
      <c r="E46" s="457">
        <v>13729</v>
      </c>
      <c r="F46" s="457">
        <v>11336</v>
      </c>
      <c r="G46" s="457">
        <v>9918</v>
      </c>
      <c r="H46" s="457">
        <v>9321</v>
      </c>
      <c r="I46" s="457">
        <v>9689</v>
      </c>
      <c r="J46" s="457">
        <v>10135</v>
      </c>
      <c r="K46" s="457">
        <v>12528</v>
      </c>
      <c r="L46" s="457">
        <v>18189</v>
      </c>
      <c r="M46" s="457">
        <v>18569</v>
      </c>
      <c r="N46" s="424"/>
      <c r="O46" s="413">
        <v>26102</v>
      </c>
    </row>
    <row r="47" spans="1:15" ht="10.5" customHeight="1" x14ac:dyDescent="0.2">
      <c r="A47" s="413"/>
      <c r="B47" s="423"/>
      <c r="C47" s="99" t="s">
        <v>76</v>
      </c>
      <c r="D47" s="145"/>
      <c r="E47" s="457">
        <v>3293</v>
      </c>
      <c r="F47" s="457">
        <v>3128</v>
      </c>
      <c r="G47" s="457">
        <v>3129</v>
      </c>
      <c r="H47" s="457">
        <v>3060</v>
      </c>
      <c r="I47" s="457">
        <v>3134</v>
      </c>
      <c r="J47" s="457">
        <v>2905</v>
      </c>
      <c r="K47" s="457">
        <v>2873</v>
      </c>
      <c r="L47" s="457">
        <v>3014</v>
      </c>
      <c r="M47" s="457">
        <v>2975</v>
      </c>
      <c r="N47" s="424"/>
      <c r="O47" s="413">
        <v>4393</v>
      </c>
    </row>
    <row r="48" spans="1:15" ht="10.5" customHeight="1" x14ac:dyDescent="0.2">
      <c r="A48" s="413"/>
      <c r="B48" s="423"/>
      <c r="C48" s="99" t="s">
        <v>60</v>
      </c>
      <c r="D48" s="145"/>
      <c r="E48" s="457">
        <v>9805</v>
      </c>
      <c r="F48" s="457">
        <v>9278</v>
      </c>
      <c r="G48" s="457">
        <v>9230</v>
      </c>
      <c r="H48" s="457">
        <v>9327</v>
      </c>
      <c r="I48" s="457">
        <v>9848</v>
      </c>
      <c r="J48" s="457">
        <v>8833</v>
      </c>
      <c r="K48" s="457">
        <v>8743</v>
      </c>
      <c r="L48" s="457">
        <v>9001</v>
      </c>
      <c r="M48" s="457">
        <v>9241</v>
      </c>
      <c r="N48" s="424"/>
      <c r="O48" s="413">
        <v>16923</v>
      </c>
    </row>
    <row r="49" spans="1:15" ht="10.5" customHeight="1" x14ac:dyDescent="0.2">
      <c r="A49" s="413"/>
      <c r="B49" s="423"/>
      <c r="C49" s="99" t="s">
        <v>59</v>
      </c>
      <c r="D49" s="145"/>
      <c r="E49" s="457">
        <v>56819</v>
      </c>
      <c r="F49" s="457">
        <v>55926</v>
      </c>
      <c r="G49" s="457">
        <v>55350</v>
      </c>
      <c r="H49" s="457">
        <v>53729</v>
      </c>
      <c r="I49" s="457">
        <v>54534</v>
      </c>
      <c r="J49" s="457">
        <v>51642</v>
      </c>
      <c r="K49" s="457">
        <v>50699</v>
      </c>
      <c r="L49" s="457">
        <v>51115</v>
      </c>
      <c r="M49" s="457">
        <v>50710</v>
      </c>
      <c r="N49" s="424"/>
      <c r="O49" s="413">
        <v>81201</v>
      </c>
    </row>
    <row r="50" spans="1:15" ht="10.5" customHeight="1" x14ac:dyDescent="0.2">
      <c r="A50" s="413"/>
      <c r="B50" s="423"/>
      <c r="C50" s="99" t="s">
        <v>57</v>
      </c>
      <c r="D50" s="145"/>
      <c r="E50" s="457">
        <v>3376</v>
      </c>
      <c r="F50" s="457">
        <v>3155</v>
      </c>
      <c r="G50" s="457">
        <v>3078</v>
      </c>
      <c r="H50" s="457">
        <v>3200</v>
      </c>
      <c r="I50" s="457">
        <v>3082</v>
      </c>
      <c r="J50" s="457">
        <v>2936</v>
      </c>
      <c r="K50" s="457">
        <v>2870</v>
      </c>
      <c r="L50" s="457">
        <v>2853</v>
      </c>
      <c r="M50" s="457">
        <v>3053</v>
      </c>
      <c r="N50" s="424"/>
      <c r="O50" s="413">
        <v>4403</v>
      </c>
    </row>
    <row r="51" spans="1:15" ht="10.5" customHeight="1" x14ac:dyDescent="0.2">
      <c r="A51" s="413"/>
      <c r="B51" s="423"/>
      <c r="C51" s="99" t="s">
        <v>63</v>
      </c>
      <c r="D51" s="145"/>
      <c r="E51" s="457">
        <v>59370</v>
      </c>
      <c r="F51" s="457">
        <v>57385</v>
      </c>
      <c r="G51" s="457">
        <v>57659</v>
      </c>
      <c r="H51" s="457">
        <v>57173</v>
      </c>
      <c r="I51" s="457">
        <v>58602</v>
      </c>
      <c r="J51" s="457">
        <v>54291</v>
      </c>
      <c r="K51" s="457">
        <v>53356</v>
      </c>
      <c r="L51" s="457">
        <v>53842</v>
      </c>
      <c r="M51" s="457">
        <v>54684</v>
      </c>
      <c r="N51" s="424"/>
      <c r="O51" s="413">
        <v>88638</v>
      </c>
    </row>
    <row r="52" spans="1:15" ht="10.5" customHeight="1" x14ac:dyDescent="0.2">
      <c r="A52" s="413"/>
      <c r="B52" s="423"/>
      <c r="C52" s="99" t="s">
        <v>79</v>
      </c>
      <c r="D52" s="145"/>
      <c r="E52" s="457">
        <v>11625</v>
      </c>
      <c r="F52" s="457">
        <v>11065</v>
      </c>
      <c r="G52" s="457">
        <v>10432</v>
      </c>
      <c r="H52" s="457">
        <v>10769</v>
      </c>
      <c r="I52" s="457">
        <v>10533</v>
      </c>
      <c r="J52" s="457">
        <v>10107</v>
      </c>
      <c r="K52" s="457">
        <v>10331</v>
      </c>
      <c r="L52" s="457">
        <v>10560</v>
      </c>
      <c r="M52" s="457">
        <v>10822</v>
      </c>
      <c r="N52" s="424"/>
      <c r="O52" s="413">
        <v>18640</v>
      </c>
    </row>
    <row r="53" spans="1:15" ht="10.5" customHeight="1" x14ac:dyDescent="0.2">
      <c r="A53" s="413"/>
      <c r="B53" s="423"/>
      <c r="C53" s="99" t="s">
        <v>58</v>
      </c>
      <c r="D53" s="145"/>
      <c r="E53" s="457">
        <v>24094</v>
      </c>
      <c r="F53" s="457">
        <v>22891</v>
      </c>
      <c r="G53" s="457">
        <v>22571</v>
      </c>
      <c r="H53" s="457">
        <v>21976</v>
      </c>
      <c r="I53" s="457">
        <v>22880</v>
      </c>
      <c r="J53" s="457">
        <v>21515</v>
      </c>
      <c r="K53" s="457">
        <v>20943</v>
      </c>
      <c r="L53" s="457">
        <v>21674</v>
      </c>
      <c r="M53" s="457">
        <v>22050</v>
      </c>
      <c r="N53" s="424"/>
      <c r="O53" s="413">
        <v>35533</v>
      </c>
    </row>
    <row r="54" spans="1:15" ht="10.5" customHeight="1" x14ac:dyDescent="0.2">
      <c r="A54" s="413"/>
      <c r="B54" s="423"/>
      <c r="C54" s="99" t="s">
        <v>65</v>
      </c>
      <c r="D54" s="145"/>
      <c r="E54" s="457">
        <v>4834</v>
      </c>
      <c r="F54" s="457">
        <v>4496</v>
      </c>
      <c r="G54" s="457">
        <v>4421</v>
      </c>
      <c r="H54" s="457">
        <v>4483</v>
      </c>
      <c r="I54" s="457">
        <v>4729</v>
      </c>
      <c r="J54" s="457">
        <v>4300</v>
      </c>
      <c r="K54" s="457">
        <v>4333</v>
      </c>
      <c r="L54" s="457">
        <v>4411</v>
      </c>
      <c r="M54" s="457">
        <v>4426</v>
      </c>
      <c r="N54" s="424"/>
      <c r="O54" s="413">
        <v>6979</v>
      </c>
    </row>
    <row r="55" spans="1:15" ht="10.5" customHeight="1" x14ac:dyDescent="0.2">
      <c r="A55" s="413"/>
      <c r="B55" s="423"/>
      <c r="C55" s="99" t="s">
        <v>67</v>
      </c>
      <c r="D55" s="145"/>
      <c r="E55" s="457">
        <v>4164</v>
      </c>
      <c r="F55" s="457">
        <v>3992</v>
      </c>
      <c r="G55" s="457">
        <v>3998</v>
      </c>
      <c r="H55" s="457">
        <v>4012</v>
      </c>
      <c r="I55" s="457">
        <v>4169</v>
      </c>
      <c r="J55" s="457">
        <v>3783</v>
      </c>
      <c r="K55" s="457">
        <v>3722</v>
      </c>
      <c r="L55" s="457">
        <v>3838</v>
      </c>
      <c r="M55" s="457">
        <v>3904</v>
      </c>
      <c r="N55" s="424"/>
      <c r="O55" s="413">
        <v>5622</v>
      </c>
    </row>
    <row r="56" spans="1:15" ht="10.5" customHeight="1" x14ac:dyDescent="0.2">
      <c r="A56" s="413"/>
      <c r="B56" s="423"/>
      <c r="C56" s="99" t="s">
        <v>77</v>
      </c>
      <c r="D56" s="145"/>
      <c r="E56" s="457">
        <v>8635</v>
      </c>
      <c r="F56" s="457">
        <v>8313</v>
      </c>
      <c r="G56" s="457">
        <v>8207</v>
      </c>
      <c r="H56" s="457">
        <v>8210</v>
      </c>
      <c r="I56" s="457">
        <v>8567</v>
      </c>
      <c r="J56" s="457">
        <v>7656</v>
      </c>
      <c r="K56" s="457">
        <v>7755</v>
      </c>
      <c r="L56" s="457">
        <v>8195</v>
      </c>
      <c r="M56" s="457">
        <v>8318</v>
      </c>
      <c r="N56" s="424"/>
      <c r="O56" s="413">
        <v>12225</v>
      </c>
    </row>
    <row r="57" spans="1:15" ht="10.5" customHeight="1" x14ac:dyDescent="0.2">
      <c r="A57" s="413"/>
      <c r="B57" s="423"/>
      <c r="C57" s="99" t="s">
        <v>131</v>
      </c>
      <c r="D57" s="145"/>
      <c r="E57" s="457">
        <v>6960</v>
      </c>
      <c r="F57" s="457">
        <v>6730</v>
      </c>
      <c r="G57" s="457">
        <v>6814</v>
      </c>
      <c r="H57" s="457">
        <v>6633</v>
      </c>
      <c r="I57" s="457">
        <v>6659</v>
      </c>
      <c r="J57" s="457">
        <v>6457</v>
      </c>
      <c r="K57" s="457">
        <v>6530</v>
      </c>
      <c r="L57" s="457">
        <v>7064</v>
      </c>
      <c r="M57" s="457">
        <v>6977</v>
      </c>
      <c r="N57" s="424"/>
      <c r="O57" s="413">
        <v>8291</v>
      </c>
    </row>
    <row r="58" spans="1:15" ht="10.5" customHeight="1" x14ac:dyDescent="0.2">
      <c r="A58" s="413"/>
      <c r="B58" s="423"/>
      <c r="C58" s="99" t="s">
        <v>132</v>
      </c>
      <c r="D58" s="145"/>
      <c r="E58" s="457">
        <v>8344</v>
      </c>
      <c r="F58" s="457">
        <v>8091</v>
      </c>
      <c r="G58" s="457">
        <v>7986</v>
      </c>
      <c r="H58" s="457">
        <v>7758</v>
      </c>
      <c r="I58" s="457">
        <v>7938</v>
      </c>
      <c r="J58" s="457">
        <v>7596</v>
      </c>
      <c r="K58" s="457">
        <v>7466</v>
      </c>
      <c r="L58" s="457">
        <v>7973</v>
      </c>
      <c r="M58" s="457">
        <v>7750</v>
      </c>
      <c r="N58" s="424"/>
      <c r="O58" s="413">
        <v>12043</v>
      </c>
    </row>
    <row r="59" spans="1:15" s="455" customFormat="1" ht="15" customHeight="1" x14ac:dyDescent="0.2">
      <c r="A59" s="451"/>
      <c r="B59" s="452"/>
      <c r="C59" s="721" t="s">
        <v>149</v>
      </c>
      <c r="D59" s="721"/>
      <c r="E59" s="453"/>
      <c r="F59" s="453"/>
      <c r="G59" s="453"/>
      <c r="H59" s="453"/>
      <c r="I59" s="453"/>
      <c r="J59" s="453"/>
      <c r="K59" s="453"/>
      <c r="L59" s="453"/>
      <c r="M59" s="453"/>
      <c r="N59" s="454"/>
      <c r="O59" s="451"/>
    </row>
    <row r="60" spans="1:15" s="427" customFormat="1" ht="13.5" customHeight="1" x14ac:dyDescent="0.2">
      <c r="A60" s="425"/>
      <c r="B60" s="426"/>
      <c r="C60" s="1575" t="s">
        <v>150</v>
      </c>
      <c r="D60" s="1575"/>
      <c r="E60" s="458">
        <v>448.45</v>
      </c>
      <c r="F60" s="458">
        <v>452.33</v>
      </c>
      <c r="G60" s="458">
        <v>448.52</v>
      </c>
      <c r="H60" s="458">
        <v>454.2</v>
      </c>
      <c r="I60" s="458">
        <v>454.3</v>
      </c>
      <c r="J60" s="458">
        <v>452.48</v>
      </c>
      <c r="K60" s="458">
        <v>451.52</v>
      </c>
      <c r="L60" s="458">
        <v>450.65</v>
      </c>
      <c r="M60" s="458">
        <v>447.39</v>
      </c>
      <c r="N60" s="456"/>
      <c r="O60" s="425">
        <v>491.25</v>
      </c>
    </row>
    <row r="61" spans="1:15" ht="9.75" customHeight="1" x14ac:dyDescent="0.2">
      <c r="A61" s="413"/>
      <c r="B61" s="423"/>
      <c r="C61" s="1571" t="s">
        <v>666</v>
      </c>
      <c r="D61" s="1571"/>
      <c r="E61" s="1571"/>
      <c r="F61" s="1571"/>
      <c r="G61" s="1571"/>
      <c r="H61" s="1571"/>
      <c r="I61" s="1571"/>
      <c r="J61" s="1571"/>
      <c r="K61" s="1571"/>
      <c r="L61" s="1571"/>
      <c r="M61" s="1571"/>
      <c r="N61" s="424"/>
      <c r="O61" s="413"/>
    </row>
    <row r="62" spans="1:15" ht="9" customHeight="1" thickBot="1" x14ac:dyDescent="0.25">
      <c r="A62" s="413"/>
      <c r="B62" s="423"/>
      <c r="C62" s="368"/>
      <c r="D62" s="368"/>
      <c r="E62" s="368"/>
      <c r="F62" s="368"/>
      <c r="G62" s="368"/>
      <c r="H62" s="368"/>
      <c r="I62" s="368"/>
      <c r="J62" s="368"/>
      <c r="K62" s="368"/>
      <c r="L62" s="368"/>
      <c r="M62" s="368"/>
      <c r="N62" s="424"/>
      <c r="O62" s="413"/>
    </row>
    <row r="63" spans="1:15" ht="13.5" customHeight="1" thickBot="1" x14ac:dyDescent="0.25">
      <c r="A63" s="413"/>
      <c r="B63" s="423"/>
      <c r="C63" s="1552" t="s">
        <v>22</v>
      </c>
      <c r="D63" s="1553"/>
      <c r="E63" s="1553"/>
      <c r="F63" s="1553"/>
      <c r="G63" s="1553"/>
      <c r="H63" s="1553"/>
      <c r="I63" s="1553"/>
      <c r="J63" s="1553"/>
      <c r="K63" s="1553"/>
      <c r="L63" s="1553"/>
      <c r="M63" s="1554"/>
      <c r="N63" s="424"/>
      <c r="O63" s="413"/>
    </row>
    <row r="64" spans="1:15" ht="9.75" customHeight="1" x14ac:dyDescent="0.2">
      <c r="A64" s="413"/>
      <c r="B64" s="423"/>
      <c r="C64" s="93" t="s">
        <v>78</v>
      </c>
      <c r="D64" s="442"/>
      <c r="E64" s="460"/>
      <c r="F64" s="460"/>
      <c r="G64" s="460"/>
      <c r="H64" s="460"/>
      <c r="I64" s="460"/>
      <c r="J64" s="460"/>
      <c r="K64" s="460"/>
      <c r="L64" s="460"/>
      <c r="M64" s="460"/>
      <c r="N64" s="424"/>
      <c r="O64" s="413"/>
    </row>
    <row r="65" spans="1:15" ht="13.5" customHeight="1" x14ac:dyDescent="0.2">
      <c r="A65" s="413"/>
      <c r="B65" s="423"/>
      <c r="C65" s="1570" t="s">
        <v>146</v>
      </c>
      <c r="D65" s="1570"/>
      <c r="E65" s="453">
        <f t="shared" ref="E65:L65" si="0">+E66+E67</f>
        <v>100803</v>
      </c>
      <c r="F65" s="453">
        <f t="shared" si="0"/>
        <v>107805</v>
      </c>
      <c r="G65" s="453">
        <f t="shared" si="0"/>
        <v>113329</v>
      </c>
      <c r="H65" s="453">
        <f t="shared" si="0"/>
        <v>102561</v>
      </c>
      <c r="I65" s="453">
        <f t="shared" si="0"/>
        <v>106642</v>
      </c>
      <c r="J65" s="453">
        <f t="shared" si="0"/>
        <v>106822</v>
      </c>
      <c r="K65" s="453">
        <f t="shared" si="0"/>
        <v>111145</v>
      </c>
      <c r="L65" s="453">
        <f t="shared" si="0"/>
        <v>131341</v>
      </c>
      <c r="M65" s="453">
        <f t="shared" ref="M65" si="1">+M66+M67</f>
        <v>95338</v>
      </c>
      <c r="N65" s="424"/>
      <c r="O65" s="413"/>
    </row>
    <row r="66" spans="1:15" ht="11.25" customHeight="1" x14ac:dyDescent="0.2">
      <c r="A66" s="413"/>
      <c r="B66" s="423"/>
      <c r="C66" s="99" t="s">
        <v>72</v>
      </c>
      <c r="D66" s="719"/>
      <c r="E66" s="457">
        <v>39544</v>
      </c>
      <c r="F66" s="457">
        <v>42588</v>
      </c>
      <c r="G66" s="457">
        <v>44807</v>
      </c>
      <c r="H66" s="457">
        <v>40845</v>
      </c>
      <c r="I66" s="457">
        <v>42893</v>
      </c>
      <c r="J66" s="457">
        <v>42458</v>
      </c>
      <c r="K66" s="457">
        <v>43479</v>
      </c>
      <c r="L66" s="457">
        <v>51540</v>
      </c>
      <c r="M66" s="457">
        <v>38053</v>
      </c>
      <c r="N66" s="424"/>
      <c r="O66" s="413"/>
    </row>
    <row r="67" spans="1:15" ht="11.25" customHeight="1" x14ac:dyDescent="0.2">
      <c r="A67" s="413"/>
      <c r="B67" s="423"/>
      <c r="C67" s="99" t="s">
        <v>71</v>
      </c>
      <c r="D67" s="719"/>
      <c r="E67" s="457">
        <v>61259</v>
      </c>
      <c r="F67" s="457">
        <v>65217</v>
      </c>
      <c r="G67" s="457">
        <v>68522</v>
      </c>
      <c r="H67" s="457">
        <v>61716</v>
      </c>
      <c r="I67" s="457">
        <v>63749</v>
      </c>
      <c r="J67" s="457">
        <v>64364</v>
      </c>
      <c r="K67" s="457">
        <v>67666</v>
      </c>
      <c r="L67" s="457">
        <v>79801</v>
      </c>
      <c r="M67" s="457">
        <v>57285</v>
      </c>
      <c r="N67" s="424"/>
      <c r="O67" s="413">
        <v>58328</v>
      </c>
    </row>
    <row r="68" spans="1:15" s="455" customFormat="1" ht="12" customHeight="1" x14ac:dyDescent="0.2">
      <c r="A68" s="451"/>
      <c r="B68" s="452"/>
      <c r="C68" s="1571" t="s">
        <v>663</v>
      </c>
      <c r="D68" s="1571"/>
      <c r="E68" s="1571"/>
      <c r="F68" s="1571"/>
      <c r="G68" s="1571"/>
      <c r="H68" s="1571"/>
      <c r="I68" s="1571"/>
      <c r="J68" s="1571"/>
      <c r="K68" s="1571"/>
      <c r="L68" s="1571"/>
      <c r="M68" s="1571"/>
      <c r="N68" s="424"/>
      <c r="O68" s="451"/>
    </row>
    <row r="69" spans="1:15" ht="13.5" customHeight="1" x14ac:dyDescent="0.2">
      <c r="A69" s="413"/>
      <c r="B69" s="423"/>
      <c r="C69" s="461" t="s">
        <v>483</v>
      </c>
      <c r="D69" s="94"/>
      <c r="E69" s="94"/>
      <c r="F69" s="94"/>
      <c r="G69" s="807" t="s">
        <v>135</v>
      </c>
      <c r="H69" s="94"/>
      <c r="I69" s="94"/>
      <c r="J69" s="94"/>
      <c r="K69" s="94"/>
      <c r="L69" s="94"/>
      <c r="M69" s="94"/>
      <c r="N69" s="424"/>
      <c r="O69" s="413"/>
    </row>
    <row r="70" spans="1:15" ht="9" customHeight="1" x14ac:dyDescent="0.2">
      <c r="A70" s="413"/>
      <c r="B70" s="423"/>
      <c r="C70" s="1576" t="s">
        <v>247</v>
      </c>
      <c r="D70" s="1576"/>
      <c r="E70" s="1576"/>
      <c r="F70" s="1576"/>
      <c r="G70" s="1576"/>
      <c r="H70" s="1576"/>
      <c r="I70" s="1576"/>
      <c r="J70" s="1576"/>
      <c r="K70" s="1576"/>
      <c r="L70" s="1576"/>
      <c r="M70" s="1576"/>
      <c r="N70" s="424"/>
      <c r="O70" s="413"/>
    </row>
    <row r="71" spans="1:15" ht="9" customHeight="1" x14ac:dyDescent="0.2">
      <c r="A71" s="413"/>
      <c r="B71" s="423"/>
      <c r="C71" s="834" t="s">
        <v>248</v>
      </c>
      <c r="D71" s="834"/>
      <c r="E71" s="834"/>
      <c r="F71" s="834"/>
      <c r="G71" s="834"/>
      <c r="H71" s="834"/>
      <c r="I71" s="834"/>
      <c r="K71" s="1576"/>
      <c r="L71" s="1576"/>
      <c r="M71" s="1576"/>
      <c r="N71" s="1577"/>
      <c r="O71" s="413"/>
    </row>
    <row r="72" spans="1:15" ht="13.5" customHeight="1" x14ac:dyDescent="0.2">
      <c r="A72" s="413"/>
      <c r="B72" s="423"/>
      <c r="C72" s="413"/>
      <c r="D72" s="413"/>
      <c r="E72" s="420"/>
      <c r="F72" s="420"/>
      <c r="G72" s="420"/>
      <c r="H72" s="420"/>
      <c r="I72" s="420"/>
      <c r="J72" s="420"/>
      <c r="K72" s="1450">
        <v>42401</v>
      </c>
      <c r="L72" s="1450"/>
      <c r="M72" s="1450"/>
      <c r="N72" s="463">
        <v>19</v>
      </c>
      <c r="O72" s="420"/>
    </row>
    <row r="73" spans="1:15" ht="13.5" customHeight="1" x14ac:dyDescent="0.2"/>
  </sheetData>
  <mergeCells count="30">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L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S72"/>
  <sheetViews>
    <sheetView zoomScaleNormal="100" workbookViewId="0"/>
  </sheetViews>
  <sheetFormatPr defaultRowHeight="12.75" x14ac:dyDescent="0.2"/>
  <cols>
    <col min="1" max="1" width="0.85546875" style="418" customWidth="1"/>
    <col min="2" max="2" width="2.5703125" style="418" customWidth="1"/>
    <col min="3" max="3" width="0.7109375" style="418" customWidth="1"/>
    <col min="4" max="4" width="31.7109375" style="418" customWidth="1"/>
    <col min="5" max="7" width="4.7109375" style="693" customWidth="1"/>
    <col min="8" max="11" width="4.7109375" style="595" customWidth="1"/>
    <col min="12" max="13" width="4.7109375" style="693" customWidth="1"/>
    <col min="14" max="15" width="4.7109375" style="595" customWidth="1"/>
    <col min="16" max="17" width="4.7109375" style="693" customWidth="1"/>
    <col min="18" max="18" width="2.42578125" style="723" customWidth="1"/>
    <col min="19" max="19" width="0.85546875" style="418" customWidth="1"/>
    <col min="20" max="16384" width="9.140625" style="418"/>
  </cols>
  <sheetData>
    <row r="1" spans="1:19" ht="13.5" customHeight="1" x14ac:dyDescent="0.2">
      <c r="A1" s="413"/>
      <c r="B1" s="972"/>
      <c r="C1" s="972"/>
      <c r="E1" s="1580" t="s">
        <v>329</v>
      </c>
      <c r="F1" s="1580"/>
      <c r="G1" s="1580"/>
      <c r="H1" s="1580"/>
      <c r="I1" s="1580"/>
      <c r="J1" s="1580"/>
      <c r="K1" s="1580"/>
      <c r="L1" s="1580"/>
      <c r="M1" s="1580"/>
      <c r="N1" s="1580"/>
      <c r="O1" s="1580"/>
      <c r="P1" s="1580"/>
      <c r="Q1" s="1580"/>
      <c r="R1" s="724"/>
      <c r="S1" s="413"/>
    </row>
    <row r="2" spans="1:19" ht="6" customHeight="1" x14ac:dyDescent="0.2">
      <c r="A2" s="413"/>
      <c r="B2" s="973"/>
      <c r="C2" s="974"/>
      <c r="D2" s="974"/>
      <c r="E2" s="652"/>
      <c r="F2" s="652"/>
      <c r="G2" s="652"/>
      <c r="H2" s="653"/>
      <c r="I2" s="653"/>
      <c r="J2" s="653"/>
      <c r="K2" s="653"/>
      <c r="L2" s="652"/>
      <c r="M2" s="652"/>
      <c r="N2" s="653"/>
      <c r="O2" s="653"/>
      <c r="P2" s="652"/>
      <c r="Q2" s="652" t="s">
        <v>330</v>
      </c>
      <c r="R2" s="725"/>
      <c r="S2" s="423"/>
    </row>
    <row r="3" spans="1:19" ht="13.5" customHeight="1" thickBot="1" x14ac:dyDescent="0.25">
      <c r="A3" s="413"/>
      <c r="B3" s="482"/>
      <c r="C3" s="423"/>
      <c r="D3" s="423"/>
      <c r="E3" s="654"/>
      <c r="F3" s="654"/>
      <c r="G3" s="654"/>
      <c r="H3" s="601"/>
      <c r="I3" s="601"/>
      <c r="J3" s="601"/>
      <c r="K3" s="601"/>
      <c r="L3" s="654"/>
      <c r="M3" s="654"/>
      <c r="N3" s="601"/>
      <c r="O3" s="601"/>
      <c r="P3" s="1581" t="s">
        <v>73</v>
      </c>
      <c r="Q3" s="1581"/>
      <c r="R3" s="726"/>
      <c r="S3" s="423"/>
    </row>
    <row r="4" spans="1:19" ht="13.5" customHeight="1" thickBot="1" x14ac:dyDescent="0.25">
      <c r="A4" s="413"/>
      <c r="B4" s="482"/>
      <c r="C4" s="637" t="s">
        <v>390</v>
      </c>
      <c r="D4" s="655"/>
      <c r="E4" s="656"/>
      <c r="F4" s="656"/>
      <c r="G4" s="656"/>
      <c r="H4" s="656"/>
      <c r="I4" s="656"/>
      <c r="J4" s="656"/>
      <c r="K4" s="656"/>
      <c r="L4" s="656"/>
      <c r="M4" s="656"/>
      <c r="N4" s="656"/>
      <c r="O4" s="656"/>
      <c r="P4" s="656"/>
      <c r="Q4" s="657"/>
      <c r="R4" s="724"/>
      <c r="S4" s="88"/>
    </row>
    <row r="5" spans="1:19" s="443" customFormat="1" ht="4.5" customHeight="1" x14ac:dyDescent="0.2">
      <c r="A5" s="413"/>
      <c r="B5" s="482"/>
      <c r="C5" s="658"/>
      <c r="D5" s="658"/>
      <c r="E5" s="659"/>
      <c r="F5" s="659"/>
      <c r="G5" s="659"/>
      <c r="H5" s="659"/>
      <c r="I5" s="659"/>
      <c r="J5" s="659"/>
      <c r="K5" s="659"/>
      <c r="L5" s="659"/>
      <c r="M5" s="659"/>
      <c r="N5" s="659"/>
      <c r="O5" s="659"/>
      <c r="P5" s="659"/>
      <c r="Q5" s="659"/>
      <c r="R5" s="724"/>
      <c r="S5" s="88"/>
    </row>
    <row r="6" spans="1:19" s="443" customFormat="1" ht="13.5" customHeight="1" x14ac:dyDescent="0.2">
      <c r="A6" s="413"/>
      <c r="B6" s="482"/>
      <c r="C6" s="658"/>
      <c r="D6" s="658"/>
      <c r="E6" s="1583">
        <v>2015</v>
      </c>
      <c r="F6" s="1583"/>
      <c r="G6" s="1583"/>
      <c r="H6" s="1583"/>
      <c r="I6" s="1583"/>
      <c r="J6" s="1583"/>
      <c r="K6" s="1583"/>
      <c r="L6" s="1583"/>
      <c r="M6" s="1583"/>
      <c r="N6" s="1583"/>
      <c r="O6" s="1583"/>
      <c r="P6" s="1583"/>
      <c r="Q6" s="1261">
        <v>2016</v>
      </c>
      <c r="R6" s="724"/>
      <c r="S6" s="88"/>
    </row>
    <row r="7" spans="1:19" s="443" customFormat="1" ht="13.5" customHeight="1" x14ac:dyDescent="0.2">
      <c r="A7" s="413"/>
      <c r="B7" s="482"/>
      <c r="C7" s="658"/>
      <c r="D7" s="658"/>
      <c r="E7" s="794" t="s">
        <v>93</v>
      </c>
      <c r="F7" s="794" t="s">
        <v>104</v>
      </c>
      <c r="G7" s="794" t="s">
        <v>103</v>
      </c>
      <c r="H7" s="794" t="s">
        <v>102</v>
      </c>
      <c r="I7" s="794" t="s">
        <v>101</v>
      </c>
      <c r="J7" s="794" t="s">
        <v>100</v>
      </c>
      <c r="K7" s="794" t="s">
        <v>99</v>
      </c>
      <c r="L7" s="794" t="s">
        <v>98</v>
      </c>
      <c r="M7" s="794" t="s">
        <v>97</v>
      </c>
      <c r="N7" s="794" t="s">
        <v>96</v>
      </c>
      <c r="O7" s="794" t="s">
        <v>95</v>
      </c>
      <c r="P7" s="794" t="s">
        <v>94</v>
      </c>
      <c r="Q7" s="794" t="s">
        <v>93</v>
      </c>
      <c r="R7" s="724"/>
      <c r="S7" s="431"/>
    </row>
    <row r="8" spans="1:19" s="443" customFormat="1" ht="3.75" customHeight="1" x14ac:dyDescent="0.2">
      <c r="A8" s="413"/>
      <c r="B8" s="482"/>
      <c r="C8" s="658"/>
      <c r="D8" s="658"/>
      <c r="E8" s="431"/>
      <c r="F8" s="431"/>
      <c r="G8" s="431"/>
      <c r="H8" s="431"/>
      <c r="I8" s="431"/>
      <c r="J8" s="431"/>
      <c r="K8" s="431"/>
      <c r="L8" s="431"/>
      <c r="M8" s="431"/>
      <c r="N8" s="431"/>
      <c r="O8" s="431"/>
      <c r="P8" s="431"/>
      <c r="Q8" s="431"/>
      <c r="R8" s="724"/>
      <c r="S8" s="431"/>
    </row>
    <row r="9" spans="1:19" s="661" customFormat="1" ht="15.75" customHeight="1" x14ac:dyDescent="0.2">
      <c r="A9" s="660"/>
      <c r="B9" s="512"/>
      <c r="C9" s="970" t="s">
        <v>314</v>
      </c>
      <c r="D9" s="970"/>
      <c r="E9" s="363">
        <v>0.26572717248952821</v>
      </c>
      <c r="F9" s="363">
        <v>0.30519220174319694</v>
      </c>
      <c r="G9" s="363">
        <v>0.64487666588942805</v>
      </c>
      <c r="H9" s="363">
        <v>0.8024848582587798</v>
      </c>
      <c r="I9" s="363">
        <v>1.1380497565606975</v>
      </c>
      <c r="J9" s="363">
        <v>1.2851938914207617</v>
      </c>
      <c r="K9" s="363">
        <v>1.3823698051194162</v>
      </c>
      <c r="L9" s="363">
        <v>1.4047312764530571</v>
      </c>
      <c r="M9" s="363">
        <v>1.3112456607387257</v>
      </c>
      <c r="N9" s="363">
        <v>1.1188905697344642</v>
      </c>
      <c r="O9" s="363">
        <v>0.87584226380520103</v>
      </c>
      <c r="P9" s="363">
        <v>0.66945517812775446</v>
      </c>
      <c r="Q9" s="363">
        <v>0.62336783865123335</v>
      </c>
      <c r="R9" s="727"/>
      <c r="S9" s="400"/>
    </row>
    <row r="10" spans="1:19" s="661" customFormat="1" ht="15.75" customHeight="1" x14ac:dyDescent="0.2">
      <c r="A10" s="660"/>
      <c r="B10" s="512"/>
      <c r="C10" s="970" t="s">
        <v>315</v>
      </c>
      <c r="D10" s="223"/>
      <c r="E10" s="662"/>
      <c r="F10" s="662"/>
      <c r="G10" s="662"/>
      <c r="H10" s="662"/>
      <c r="I10" s="662"/>
      <c r="J10" s="662"/>
      <c r="K10" s="662"/>
      <c r="L10" s="662"/>
      <c r="M10" s="662"/>
      <c r="N10" s="662"/>
      <c r="O10" s="662"/>
      <c r="P10" s="662"/>
      <c r="Q10" s="662"/>
      <c r="R10" s="728"/>
      <c r="S10" s="400"/>
    </row>
    <row r="11" spans="1:19" s="443" customFormat="1" ht="11.25" customHeight="1" x14ac:dyDescent="0.2">
      <c r="A11" s="413"/>
      <c r="B11" s="482"/>
      <c r="C11" s="423"/>
      <c r="D11" s="99" t="s">
        <v>151</v>
      </c>
      <c r="E11" s="663">
        <v>-6.0658780627222226</v>
      </c>
      <c r="F11" s="663">
        <v>-5.9766725690666673</v>
      </c>
      <c r="G11" s="663">
        <v>-5.4184596407444445</v>
      </c>
      <c r="H11" s="663">
        <v>-4.1140344493444445</v>
      </c>
      <c r="I11" s="663">
        <v>-3.5636337994111114</v>
      </c>
      <c r="J11" s="663">
        <v>-2.9370112307888885</v>
      </c>
      <c r="K11" s="663">
        <v>-3.002326103622222</v>
      </c>
      <c r="L11" s="663">
        <v>-2.4743624424444444</v>
      </c>
      <c r="M11" s="663">
        <v>-3.0829374997000003</v>
      </c>
      <c r="N11" s="663">
        <v>-3.4362863175444445</v>
      </c>
      <c r="O11" s="663">
        <v>-3.7683226944777779</v>
      </c>
      <c r="P11" s="663">
        <v>-3.2971273191888884</v>
      </c>
      <c r="Q11" s="663">
        <v>-2.8983507078111104</v>
      </c>
      <c r="R11" s="591"/>
      <c r="S11" s="88"/>
    </row>
    <row r="12" spans="1:19" s="443" customFormat="1" ht="12.75" customHeight="1" x14ac:dyDescent="0.2">
      <c r="A12" s="413"/>
      <c r="B12" s="482"/>
      <c r="C12" s="423"/>
      <c r="D12" s="99" t="s">
        <v>152</v>
      </c>
      <c r="E12" s="663">
        <v>-42.186239301833332</v>
      </c>
      <c r="F12" s="663">
        <v>-41.252268317133336</v>
      </c>
      <c r="G12" s="663">
        <v>-39.267401820499998</v>
      </c>
      <c r="H12" s="663">
        <v>-39.617075794849995</v>
      </c>
      <c r="I12" s="663">
        <v>-38.529161469983336</v>
      </c>
      <c r="J12" s="663">
        <v>-38.601523013833337</v>
      </c>
      <c r="K12" s="663">
        <v>-38.36802336793334</v>
      </c>
      <c r="L12" s="663">
        <v>-37.576737578033338</v>
      </c>
      <c r="M12" s="663">
        <v>-37.636965455533336</v>
      </c>
      <c r="N12" s="663">
        <v>-37.450440025983333</v>
      </c>
      <c r="O12" s="663">
        <v>-39.677766935066664</v>
      </c>
      <c r="P12" s="663">
        <v>-40.829133979883331</v>
      </c>
      <c r="Q12" s="663">
        <v>-41.329600895250003</v>
      </c>
      <c r="R12" s="591"/>
      <c r="S12" s="88"/>
    </row>
    <row r="13" spans="1:19" s="443" customFormat="1" ht="11.25" customHeight="1" x14ac:dyDescent="0.2">
      <c r="A13" s="413"/>
      <c r="B13" s="482"/>
      <c r="C13" s="423"/>
      <c r="D13" s="99" t="s">
        <v>153</v>
      </c>
      <c r="E13" s="663">
        <v>-1.0563538540777777</v>
      </c>
      <c r="F13" s="663">
        <v>-0.9838155940222223</v>
      </c>
      <c r="G13" s="663">
        <v>-7.291415277777781E-2</v>
      </c>
      <c r="H13" s="663">
        <v>8.9551299655555527E-2</v>
      </c>
      <c r="I13" s="663">
        <v>1.0656592157444444</v>
      </c>
      <c r="J13" s="663">
        <v>1.3470275064222221</v>
      </c>
      <c r="K13" s="663">
        <v>1.8587301121888888</v>
      </c>
      <c r="L13" s="663">
        <v>1.1937303780777777</v>
      </c>
      <c r="M13" s="663">
        <v>0.56510138543333321</v>
      </c>
      <c r="N13" s="663">
        <v>0.20573672046666666</v>
      </c>
      <c r="O13" s="663">
        <v>-0.14816343268888899</v>
      </c>
      <c r="P13" s="663">
        <v>2.3094609444444802E-3</v>
      </c>
      <c r="Q13" s="663">
        <v>-0.69649147411111123</v>
      </c>
      <c r="R13" s="591"/>
      <c r="S13" s="88"/>
    </row>
    <row r="14" spans="1:19" s="443" customFormat="1" ht="12" customHeight="1" x14ac:dyDescent="0.2">
      <c r="A14" s="413"/>
      <c r="B14" s="482"/>
      <c r="C14" s="423"/>
      <c r="D14" s="99" t="s">
        <v>154</v>
      </c>
      <c r="E14" s="663">
        <v>-1.6247625463333331</v>
      </c>
      <c r="F14" s="663">
        <v>-1.6199754961111112</v>
      </c>
      <c r="G14" s="663">
        <v>-1.8756582420000001</v>
      </c>
      <c r="H14" s="663">
        <v>0.821640870444444</v>
      </c>
      <c r="I14" s="663">
        <v>2.1454053709999994</v>
      </c>
      <c r="J14" s="663">
        <v>3.4472214312222218</v>
      </c>
      <c r="K14" s="663">
        <v>2.4439170072222218</v>
      </c>
      <c r="L14" s="663">
        <v>2.7634479554444442</v>
      </c>
      <c r="M14" s="663">
        <v>2.9173242735555553</v>
      </c>
      <c r="N14" s="663">
        <v>2.0905727567777777</v>
      </c>
      <c r="O14" s="663">
        <v>0.53887639211111116</v>
      </c>
      <c r="P14" s="663">
        <v>-0.81054460177777765</v>
      </c>
      <c r="Q14" s="663">
        <v>-1.6115790285555553</v>
      </c>
      <c r="R14" s="591"/>
      <c r="S14" s="88"/>
    </row>
    <row r="15" spans="1:19" s="443" customFormat="1" ht="10.5" customHeight="1" x14ac:dyDescent="0.2">
      <c r="A15" s="413"/>
      <c r="B15" s="482"/>
      <c r="C15" s="423"/>
      <c r="D15" s="176"/>
      <c r="E15" s="664"/>
      <c r="F15" s="664"/>
      <c r="G15" s="664"/>
      <c r="H15" s="664"/>
      <c r="I15" s="664"/>
      <c r="J15" s="664"/>
      <c r="K15" s="664"/>
      <c r="L15" s="664"/>
      <c r="M15" s="664"/>
      <c r="N15" s="664"/>
      <c r="O15" s="664"/>
      <c r="P15" s="664"/>
      <c r="Q15" s="664"/>
      <c r="R15" s="591"/>
      <c r="S15" s="88"/>
    </row>
    <row r="16" spans="1:19" s="443" customFormat="1" ht="10.5" customHeight="1" x14ac:dyDescent="0.2">
      <c r="A16" s="413"/>
      <c r="B16" s="482"/>
      <c r="C16" s="423"/>
      <c r="D16" s="176"/>
      <c r="E16" s="664"/>
      <c r="F16" s="664"/>
      <c r="G16" s="664"/>
      <c r="H16" s="664"/>
      <c r="I16" s="664"/>
      <c r="J16" s="664"/>
      <c r="K16" s="664"/>
      <c r="L16" s="664"/>
      <c r="M16" s="664"/>
      <c r="N16" s="664"/>
      <c r="O16" s="664"/>
      <c r="P16" s="664"/>
      <c r="Q16" s="664"/>
      <c r="R16" s="591"/>
      <c r="S16" s="88"/>
    </row>
    <row r="17" spans="1:19" s="443" customFormat="1" ht="10.5" customHeight="1" x14ac:dyDescent="0.2">
      <c r="A17" s="413"/>
      <c r="B17" s="482"/>
      <c r="C17" s="423"/>
      <c r="D17" s="176"/>
      <c r="E17" s="664"/>
      <c r="F17" s="664"/>
      <c r="G17" s="664"/>
      <c r="H17" s="664"/>
      <c r="I17" s="664"/>
      <c r="J17" s="664"/>
      <c r="K17" s="664"/>
      <c r="L17" s="664"/>
      <c r="M17" s="664"/>
      <c r="N17" s="664"/>
      <c r="O17" s="664"/>
      <c r="P17" s="664"/>
      <c r="Q17" s="664"/>
      <c r="R17" s="591"/>
      <c r="S17" s="88"/>
    </row>
    <row r="18" spans="1:19" s="443" customFormat="1" ht="10.5" customHeight="1" x14ac:dyDescent="0.2">
      <c r="A18" s="413"/>
      <c r="B18" s="482"/>
      <c r="C18" s="423"/>
      <c r="D18" s="176"/>
      <c r="E18" s="664"/>
      <c r="F18" s="664"/>
      <c r="G18" s="664"/>
      <c r="H18" s="664"/>
      <c r="I18" s="664"/>
      <c r="J18" s="664"/>
      <c r="K18" s="664"/>
      <c r="L18" s="664"/>
      <c r="M18" s="664"/>
      <c r="N18" s="664"/>
      <c r="O18" s="664"/>
      <c r="P18" s="664"/>
      <c r="Q18" s="664"/>
      <c r="R18" s="591"/>
      <c r="S18" s="88"/>
    </row>
    <row r="19" spans="1:19" s="443" customFormat="1" ht="10.5" customHeight="1" x14ac:dyDescent="0.2">
      <c r="A19" s="413"/>
      <c r="B19" s="482"/>
      <c r="C19" s="423"/>
      <c r="D19" s="176"/>
      <c r="E19" s="664"/>
      <c r="F19" s="664"/>
      <c r="G19" s="664"/>
      <c r="H19" s="664"/>
      <c r="I19" s="664"/>
      <c r="J19" s="664"/>
      <c r="K19" s="664"/>
      <c r="L19" s="664"/>
      <c r="M19" s="664"/>
      <c r="N19" s="664"/>
      <c r="O19" s="664"/>
      <c r="P19" s="664"/>
      <c r="Q19" s="664"/>
      <c r="R19" s="591"/>
      <c r="S19" s="88"/>
    </row>
    <row r="20" spans="1:19" s="443" customFormat="1" ht="10.5" customHeight="1" x14ac:dyDescent="0.2">
      <c r="A20" s="413"/>
      <c r="B20" s="482"/>
      <c r="C20" s="423"/>
      <c r="D20" s="176"/>
      <c r="E20" s="664"/>
      <c r="F20" s="664"/>
      <c r="G20" s="664"/>
      <c r="H20" s="664"/>
      <c r="I20" s="664"/>
      <c r="J20" s="664"/>
      <c r="K20" s="664"/>
      <c r="L20" s="664"/>
      <c r="M20" s="664"/>
      <c r="N20" s="664"/>
      <c r="O20" s="664"/>
      <c r="P20" s="664"/>
      <c r="Q20" s="664"/>
      <c r="R20" s="591"/>
      <c r="S20" s="88"/>
    </row>
    <row r="21" spans="1:19" s="443" customFormat="1" ht="10.5" customHeight="1" x14ac:dyDescent="0.2">
      <c r="A21" s="413"/>
      <c r="B21" s="482"/>
      <c r="C21" s="423"/>
      <c r="D21" s="176"/>
      <c r="E21" s="664"/>
      <c r="F21" s="664"/>
      <c r="G21" s="664"/>
      <c r="H21" s="664"/>
      <c r="I21" s="664"/>
      <c r="J21" s="664"/>
      <c r="K21" s="664"/>
      <c r="L21" s="664"/>
      <c r="M21" s="664"/>
      <c r="N21" s="664"/>
      <c r="O21" s="664"/>
      <c r="P21" s="664"/>
      <c r="Q21" s="664"/>
      <c r="R21" s="591"/>
      <c r="S21" s="88"/>
    </row>
    <row r="22" spans="1:19" s="443" customFormat="1" ht="10.5" customHeight="1" x14ac:dyDescent="0.2">
      <c r="A22" s="413"/>
      <c r="B22" s="482"/>
      <c r="C22" s="423"/>
      <c r="D22" s="176"/>
      <c r="E22" s="664"/>
      <c r="F22" s="664"/>
      <c r="G22" s="664"/>
      <c r="H22" s="664"/>
      <c r="I22" s="664"/>
      <c r="J22" s="664"/>
      <c r="K22" s="664"/>
      <c r="L22" s="664"/>
      <c r="M22" s="664"/>
      <c r="N22" s="664"/>
      <c r="O22" s="664"/>
      <c r="P22" s="664"/>
      <c r="Q22" s="664"/>
      <c r="R22" s="591"/>
      <c r="S22" s="88"/>
    </row>
    <row r="23" spans="1:19" s="443" customFormat="1" ht="10.5" customHeight="1" x14ac:dyDescent="0.2">
      <c r="A23" s="413"/>
      <c r="B23" s="482"/>
      <c r="C23" s="423"/>
      <c r="D23" s="176"/>
      <c r="E23" s="664"/>
      <c r="F23" s="664"/>
      <c r="G23" s="664"/>
      <c r="H23" s="664"/>
      <c r="I23" s="664"/>
      <c r="J23" s="664"/>
      <c r="K23" s="664"/>
      <c r="L23" s="664"/>
      <c r="M23" s="664"/>
      <c r="N23" s="664"/>
      <c r="O23" s="664"/>
      <c r="P23" s="664"/>
      <c r="Q23" s="664"/>
      <c r="R23" s="591"/>
      <c r="S23" s="88"/>
    </row>
    <row r="24" spans="1:19" s="443" customFormat="1" ht="10.5" customHeight="1" x14ac:dyDescent="0.2">
      <c r="A24" s="413"/>
      <c r="B24" s="482"/>
      <c r="C24" s="423"/>
      <c r="D24" s="176"/>
      <c r="E24" s="664"/>
      <c r="F24" s="664"/>
      <c r="G24" s="664"/>
      <c r="H24" s="664"/>
      <c r="I24" s="664"/>
      <c r="J24" s="664"/>
      <c r="K24" s="664"/>
      <c r="L24" s="664"/>
      <c r="M24" s="664"/>
      <c r="N24" s="664"/>
      <c r="O24" s="664"/>
      <c r="P24" s="664"/>
      <c r="Q24" s="664"/>
      <c r="R24" s="591"/>
      <c r="S24" s="88"/>
    </row>
    <row r="25" spans="1:19" s="443" customFormat="1" ht="10.5" customHeight="1" x14ac:dyDescent="0.2">
      <c r="A25" s="413"/>
      <c r="B25" s="482"/>
      <c r="C25" s="423"/>
      <c r="D25" s="176"/>
      <c r="E25" s="664"/>
      <c r="F25" s="664"/>
      <c r="G25" s="664"/>
      <c r="H25" s="664"/>
      <c r="I25" s="664"/>
      <c r="J25" s="664"/>
      <c r="K25" s="664"/>
      <c r="L25" s="664"/>
      <c r="M25" s="664"/>
      <c r="N25" s="664"/>
      <c r="O25" s="664"/>
      <c r="P25" s="664"/>
      <c r="Q25" s="664"/>
      <c r="R25" s="591"/>
      <c r="S25" s="88"/>
    </row>
    <row r="26" spans="1:19" s="443" customFormat="1" ht="10.5" customHeight="1" x14ac:dyDescent="0.2">
      <c r="A26" s="413"/>
      <c r="B26" s="482"/>
      <c r="C26" s="423"/>
      <c r="D26" s="176"/>
      <c r="E26" s="664"/>
      <c r="F26" s="664"/>
      <c r="G26" s="664"/>
      <c r="H26" s="664"/>
      <c r="I26" s="664"/>
      <c r="J26" s="664"/>
      <c r="K26" s="664"/>
      <c r="L26" s="664"/>
      <c r="M26" s="664"/>
      <c r="N26" s="664"/>
      <c r="O26" s="664"/>
      <c r="P26" s="664"/>
      <c r="Q26" s="664"/>
      <c r="R26" s="591"/>
      <c r="S26" s="88"/>
    </row>
    <row r="27" spans="1:19" s="443" customFormat="1" ht="10.5" customHeight="1" x14ac:dyDescent="0.2">
      <c r="A27" s="413"/>
      <c r="B27" s="482"/>
      <c r="C27" s="423"/>
      <c r="D27" s="176"/>
      <c r="E27" s="664"/>
      <c r="F27" s="664"/>
      <c r="G27" s="664"/>
      <c r="H27" s="664"/>
      <c r="I27" s="664"/>
      <c r="J27" s="664"/>
      <c r="K27" s="664"/>
      <c r="L27" s="664"/>
      <c r="M27" s="664"/>
      <c r="N27" s="664"/>
      <c r="O27" s="664"/>
      <c r="P27" s="664"/>
      <c r="Q27" s="664"/>
      <c r="R27" s="591"/>
      <c r="S27" s="88"/>
    </row>
    <row r="28" spans="1:19" s="443" customFormat="1" ht="6" customHeight="1" x14ac:dyDescent="0.2">
      <c r="A28" s="413"/>
      <c r="B28" s="482"/>
      <c r="C28" s="423"/>
      <c r="D28" s="176"/>
      <c r="E28" s="664"/>
      <c r="F28" s="664"/>
      <c r="G28" s="664"/>
      <c r="H28" s="664"/>
      <c r="I28" s="664"/>
      <c r="J28" s="664"/>
      <c r="K28" s="664"/>
      <c r="L28" s="664"/>
      <c r="M28" s="664"/>
      <c r="N28" s="664"/>
      <c r="O28" s="664"/>
      <c r="P28" s="664"/>
      <c r="Q28" s="664"/>
      <c r="R28" s="591"/>
      <c r="S28" s="88"/>
    </row>
    <row r="29" spans="1:19" s="661" customFormat="1" ht="15.75" customHeight="1" x14ac:dyDescent="0.2">
      <c r="A29" s="660"/>
      <c r="B29" s="512"/>
      <c r="C29" s="970" t="s">
        <v>313</v>
      </c>
      <c r="D29" s="223"/>
      <c r="E29" s="665"/>
      <c r="F29" s="666"/>
      <c r="G29" s="666"/>
      <c r="H29" s="666"/>
      <c r="I29" s="666"/>
      <c r="J29" s="666"/>
      <c r="K29" s="666"/>
      <c r="L29" s="666"/>
      <c r="M29" s="666"/>
      <c r="N29" s="666"/>
      <c r="O29" s="666"/>
      <c r="P29" s="666"/>
      <c r="Q29" s="666"/>
      <c r="R29" s="729"/>
      <c r="S29" s="400"/>
    </row>
    <row r="30" spans="1:19" s="443" customFormat="1" ht="11.25" customHeight="1" x14ac:dyDescent="0.2">
      <c r="A30" s="413"/>
      <c r="B30" s="482"/>
      <c r="C30" s="972"/>
      <c r="D30" s="99" t="s">
        <v>155</v>
      </c>
      <c r="E30" s="663">
        <v>-4.6347728220999995</v>
      </c>
      <c r="F30" s="663">
        <v>-3.1395830072000002</v>
      </c>
      <c r="G30" s="663">
        <v>-2.4612953702666664</v>
      </c>
      <c r="H30" s="663">
        <v>-1.3620244593666666</v>
      </c>
      <c r="I30" s="663">
        <v>-0.3961634126666666</v>
      </c>
      <c r="J30" s="663">
        <v>1.1761648341666666</v>
      </c>
      <c r="K30" s="663">
        <v>1.3071949140333332</v>
      </c>
      <c r="L30" s="663">
        <v>0.85799807086666668</v>
      </c>
      <c r="M30" s="663">
        <v>0.6321702954666667</v>
      </c>
      <c r="N30" s="663">
        <v>-0.47377797106666669</v>
      </c>
      <c r="O30" s="663">
        <v>-1.0280134891333335</v>
      </c>
      <c r="P30" s="663">
        <v>-2.4082466908333333</v>
      </c>
      <c r="Q30" s="663">
        <v>-1.8394085895333332</v>
      </c>
      <c r="R30" s="730"/>
      <c r="S30" s="88"/>
    </row>
    <row r="31" spans="1:19" s="443" customFormat="1" ht="12.75" customHeight="1" x14ac:dyDescent="0.2">
      <c r="A31" s="413"/>
      <c r="B31" s="482"/>
      <c r="C31" s="972"/>
      <c r="D31" s="99" t="s">
        <v>152</v>
      </c>
      <c r="E31" s="663">
        <v>-23.101564364000001</v>
      </c>
      <c r="F31" s="663">
        <v>-22.131386310333337</v>
      </c>
      <c r="G31" s="663">
        <v>-21.579257451999997</v>
      </c>
      <c r="H31" s="663">
        <v>-23.340446822333334</v>
      </c>
      <c r="I31" s="663">
        <v>-23.649230938333332</v>
      </c>
      <c r="J31" s="663">
        <v>-24.162258804333334</v>
      </c>
      <c r="K31" s="663">
        <v>-24.728282608333334</v>
      </c>
      <c r="L31" s="663">
        <v>-23.707680151400002</v>
      </c>
      <c r="M31" s="663">
        <v>-23.100648826899999</v>
      </c>
      <c r="N31" s="663">
        <v>-22.374049089233335</v>
      </c>
      <c r="O31" s="663">
        <v>-24.870499454066664</v>
      </c>
      <c r="P31" s="663">
        <v>-26.138791018733333</v>
      </c>
      <c r="Q31" s="663">
        <v>-25.5683511995</v>
      </c>
      <c r="R31" s="730"/>
      <c r="S31" s="88"/>
    </row>
    <row r="32" spans="1:19" s="443" customFormat="1" ht="11.25" customHeight="1" x14ac:dyDescent="0.2">
      <c r="A32" s="413"/>
      <c r="B32" s="482"/>
      <c r="C32" s="972"/>
      <c r="D32" s="99" t="s">
        <v>153</v>
      </c>
      <c r="E32" s="663">
        <v>-4.5946169126666669</v>
      </c>
      <c r="F32" s="663">
        <v>-4.5310488763000007</v>
      </c>
      <c r="G32" s="663">
        <v>-3.8813858389333333</v>
      </c>
      <c r="H32" s="663">
        <v>-3.0260778662999996</v>
      </c>
      <c r="I32" s="663">
        <v>-2.7709837202666669</v>
      </c>
      <c r="J32" s="663">
        <v>-1.9594681035333334</v>
      </c>
      <c r="K32" s="663">
        <v>-1.6067445989333333</v>
      </c>
      <c r="L32" s="663">
        <v>-6.4973685566666647E-2</v>
      </c>
      <c r="M32" s="663">
        <v>9.4252119433333378E-2</v>
      </c>
      <c r="N32" s="663">
        <v>-0.90389654066666658</v>
      </c>
      <c r="O32" s="663">
        <v>-2.7722120175666665</v>
      </c>
      <c r="P32" s="663">
        <v>-3.3851120300333331</v>
      </c>
      <c r="Q32" s="663">
        <v>-1.6620749355666666</v>
      </c>
      <c r="R32" s="730"/>
      <c r="S32" s="88"/>
    </row>
    <row r="33" spans="1:19" s="443" customFormat="1" ht="12" customHeight="1" x14ac:dyDescent="0.2">
      <c r="A33" s="413"/>
      <c r="B33" s="482"/>
      <c r="C33" s="972"/>
      <c r="D33" s="99" t="s">
        <v>156</v>
      </c>
      <c r="E33" s="663">
        <v>-0.85290886766666674</v>
      </c>
      <c r="F33" s="663">
        <v>-2.7825338003333329</v>
      </c>
      <c r="G33" s="663">
        <v>-2.2829739073333335</v>
      </c>
      <c r="H33" s="663">
        <v>-3.3649098263333332</v>
      </c>
      <c r="I33" s="663">
        <v>-3.0262207466666666</v>
      </c>
      <c r="J33" s="663">
        <v>-3.1554832039999998</v>
      </c>
      <c r="K33" s="663">
        <v>-2.1808958756666672</v>
      </c>
      <c r="L33" s="663">
        <v>-2.2409918860000002</v>
      </c>
      <c r="M33" s="663">
        <v>-1.9255835259999998</v>
      </c>
      <c r="N33" s="663">
        <v>-2.1027042256666668</v>
      </c>
      <c r="O33" s="663">
        <v>-1.7223771470000002</v>
      </c>
      <c r="P33" s="663">
        <v>0.37684248999999986</v>
      </c>
      <c r="Q33" s="663">
        <v>0.76121411233333325</v>
      </c>
      <c r="R33" s="730"/>
      <c r="S33" s="88"/>
    </row>
    <row r="34" spans="1:19" s="661" customFormat="1" ht="21" customHeight="1" x14ac:dyDescent="0.2">
      <c r="A34" s="660"/>
      <c r="B34" s="512"/>
      <c r="C34" s="1582" t="s">
        <v>312</v>
      </c>
      <c r="D34" s="1582"/>
      <c r="E34" s="667">
        <v>8.4061652497437667</v>
      </c>
      <c r="F34" s="667">
        <v>5.2118724670099228</v>
      </c>
      <c r="G34" s="667">
        <v>1.8291080842743146</v>
      </c>
      <c r="H34" s="667">
        <v>-0.74117675209466194</v>
      </c>
      <c r="I34" s="667">
        <v>-1.5436281827580898</v>
      </c>
      <c r="J34" s="667">
        <v>-1.1259323286650724</v>
      </c>
      <c r="K34" s="667">
        <v>-3.0663436114015674E-2</v>
      </c>
      <c r="L34" s="667">
        <v>-0.68298233959838228</v>
      </c>
      <c r="M34" s="667">
        <v>-1.5981452174114399</v>
      </c>
      <c r="N34" s="667">
        <v>-2.8293257991588199</v>
      </c>
      <c r="O34" s="667">
        <v>-2.0025436638482939</v>
      </c>
      <c r="P34" s="667">
        <v>-1.9432677667232838</v>
      </c>
      <c r="Q34" s="667">
        <v>2.471832226311673</v>
      </c>
      <c r="R34" s="729"/>
      <c r="S34" s="400"/>
    </row>
    <row r="35" spans="1:19" s="672" customFormat="1" ht="16.5" customHeight="1" x14ac:dyDescent="0.2">
      <c r="A35" s="668"/>
      <c r="B35" s="669"/>
      <c r="C35" s="362" t="s">
        <v>344</v>
      </c>
      <c r="D35" s="670"/>
      <c r="E35" s="671">
        <v>-15.365329044008329</v>
      </c>
      <c r="F35" s="671">
        <v>-13.72310231032562</v>
      </c>
      <c r="G35" s="671">
        <v>-11.522540218764627</v>
      </c>
      <c r="H35" s="671">
        <v>-11.870241180687437</v>
      </c>
      <c r="I35" s="671">
        <v>-12.104550543081052</v>
      </c>
      <c r="J35" s="671">
        <v>-12.434193600612616</v>
      </c>
      <c r="K35" s="671">
        <v>-12.617699143045209</v>
      </c>
      <c r="L35" s="671">
        <v>-11.697073846167717</v>
      </c>
      <c r="M35" s="671">
        <v>-11.225922083721308</v>
      </c>
      <c r="N35" s="671">
        <v>-11.240809631340829</v>
      </c>
      <c r="O35" s="671">
        <v>-13.736829478667772</v>
      </c>
      <c r="P35" s="671">
        <v>-14.141007070688538</v>
      </c>
      <c r="Q35" s="671">
        <v>-12.616816443911418</v>
      </c>
      <c r="R35" s="731"/>
      <c r="S35" s="401"/>
    </row>
    <row r="36" spans="1:19" s="443" customFormat="1" ht="10.5" customHeight="1" x14ac:dyDescent="0.2">
      <c r="A36" s="413"/>
      <c r="B36" s="482"/>
      <c r="C36" s="673"/>
      <c r="D36" s="176"/>
      <c r="E36" s="674"/>
      <c r="F36" s="674"/>
      <c r="G36" s="674"/>
      <c r="H36" s="674"/>
      <c r="I36" s="674"/>
      <c r="J36" s="674"/>
      <c r="K36" s="674"/>
      <c r="L36" s="674"/>
      <c r="M36" s="674"/>
      <c r="N36" s="674"/>
      <c r="O36" s="674"/>
      <c r="P36" s="674"/>
      <c r="Q36" s="674"/>
      <c r="R36" s="730"/>
      <c r="S36" s="88"/>
    </row>
    <row r="37" spans="1:19" s="443" customFormat="1" ht="10.5" customHeight="1" x14ac:dyDescent="0.2">
      <c r="A37" s="413"/>
      <c r="B37" s="482"/>
      <c r="C37" s="673"/>
      <c r="D37" s="176"/>
      <c r="E37" s="674"/>
      <c r="F37" s="674"/>
      <c r="G37" s="674"/>
      <c r="H37" s="674"/>
      <c r="I37" s="674"/>
      <c r="J37" s="674"/>
      <c r="K37" s="674"/>
      <c r="L37" s="674"/>
      <c r="M37" s="674"/>
      <c r="N37" s="674"/>
      <c r="O37" s="674"/>
      <c r="P37" s="674"/>
      <c r="Q37" s="674"/>
      <c r="R37" s="730"/>
      <c r="S37" s="88"/>
    </row>
    <row r="38" spans="1:19" s="443" customFormat="1" ht="10.5" customHeight="1" x14ac:dyDescent="0.2">
      <c r="A38" s="413"/>
      <c r="B38" s="482"/>
      <c r="C38" s="673"/>
      <c r="D38" s="176"/>
      <c r="E38" s="674"/>
      <c r="F38" s="674"/>
      <c r="G38" s="674"/>
      <c r="H38" s="674"/>
      <c r="I38" s="674"/>
      <c r="J38" s="674"/>
      <c r="K38" s="674"/>
      <c r="L38" s="674"/>
      <c r="M38" s="674"/>
      <c r="N38" s="674"/>
      <c r="O38" s="674"/>
      <c r="P38" s="674"/>
      <c r="Q38" s="674"/>
      <c r="R38" s="730"/>
      <c r="S38" s="88"/>
    </row>
    <row r="39" spans="1:19" s="443" customFormat="1" ht="10.5" customHeight="1" x14ac:dyDescent="0.2">
      <c r="A39" s="413"/>
      <c r="B39" s="482"/>
      <c r="C39" s="673"/>
      <c r="D39" s="176"/>
      <c r="E39" s="674"/>
      <c r="F39" s="674"/>
      <c r="G39" s="674"/>
      <c r="H39" s="674"/>
      <c r="I39" s="674"/>
      <c r="J39" s="674"/>
      <c r="K39" s="674"/>
      <c r="L39" s="674"/>
      <c r="M39" s="674"/>
      <c r="N39" s="674"/>
      <c r="O39" s="674"/>
      <c r="P39" s="674"/>
      <c r="Q39" s="674"/>
      <c r="R39" s="730"/>
      <c r="S39" s="88"/>
    </row>
    <row r="40" spans="1:19" s="443" customFormat="1" ht="10.5" customHeight="1" x14ac:dyDescent="0.2">
      <c r="A40" s="413"/>
      <c r="B40" s="482"/>
      <c r="C40" s="673"/>
      <c r="D40" s="176"/>
      <c r="E40" s="674"/>
      <c r="F40" s="674"/>
      <c r="G40" s="674"/>
      <c r="H40" s="674"/>
      <c r="I40" s="674"/>
      <c r="J40" s="674"/>
      <c r="K40" s="674"/>
      <c r="L40" s="674"/>
      <c r="M40" s="674"/>
      <c r="N40" s="674"/>
      <c r="O40" s="674"/>
      <c r="P40" s="674"/>
      <c r="Q40" s="674"/>
      <c r="R40" s="730"/>
      <c r="S40" s="88"/>
    </row>
    <row r="41" spans="1:19" s="443" customFormat="1" ht="10.5" customHeight="1" x14ac:dyDescent="0.2">
      <c r="A41" s="413"/>
      <c r="B41" s="482"/>
      <c r="C41" s="673"/>
      <c r="D41" s="176"/>
      <c r="E41" s="674"/>
      <c r="F41" s="674"/>
      <c r="G41" s="674"/>
      <c r="H41" s="674"/>
      <c r="I41" s="674"/>
      <c r="J41" s="674"/>
      <c r="K41" s="674"/>
      <c r="L41" s="674"/>
      <c r="M41" s="674"/>
      <c r="N41" s="674"/>
      <c r="O41" s="674"/>
      <c r="P41" s="674"/>
      <c r="Q41" s="674"/>
      <c r="R41" s="730"/>
      <c r="S41" s="88"/>
    </row>
    <row r="42" spans="1:19" s="443" customFormat="1" ht="10.5" customHeight="1" x14ac:dyDescent="0.2">
      <c r="A42" s="413"/>
      <c r="B42" s="482"/>
      <c r="C42" s="673"/>
      <c r="D42" s="176"/>
      <c r="E42" s="674"/>
      <c r="F42" s="674"/>
      <c r="G42" s="674"/>
      <c r="H42" s="674"/>
      <c r="I42" s="674"/>
      <c r="J42" s="674"/>
      <c r="K42" s="674"/>
      <c r="L42" s="674"/>
      <c r="M42" s="674"/>
      <c r="N42" s="674"/>
      <c r="O42" s="674"/>
      <c r="P42" s="674"/>
      <c r="Q42" s="674"/>
      <c r="R42" s="730"/>
      <c r="S42" s="88"/>
    </row>
    <row r="43" spans="1:19" s="443" customFormat="1" ht="10.5" customHeight="1" x14ac:dyDescent="0.2">
      <c r="A43" s="413"/>
      <c r="B43" s="482"/>
      <c r="C43" s="673"/>
      <c r="D43" s="176"/>
      <c r="E43" s="674"/>
      <c r="F43" s="674"/>
      <c r="G43" s="674"/>
      <c r="H43" s="674"/>
      <c r="I43" s="674"/>
      <c r="J43" s="674"/>
      <c r="K43" s="674"/>
      <c r="L43" s="674"/>
      <c r="M43" s="674"/>
      <c r="N43" s="674"/>
      <c r="O43" s="674"/>
      <c r="P43" s="674"/>
      <c r="Q43" s="674"/>
      <c r="R43" s="730"/>
      <c r="S43" s="88"/>
    </row>
    <row r="44" spans="1:19" s="443" customFormat="1" ht="10.5" customHeight="1" x14ac:dyDescent="0.2">
      <c r="A44" s="413"/>
      <c r="B44" s="482"/>
      <c r="C44" s="673"/>
      <c r="D44" s="176"/>
      <c r="E44" s="674"/>
      <c r="F44" s="674"/>
      <c r="G44" s="674"/>
      <c r="H44" s="674"/>
      <c r="I44" s="674"/>
      <c r="J44" s="674"/>
      <c r="K44" s="674"/>
      <c r="L44" s="674"/>
      <c r="M44" s="674"/>
      <c r="N44" s="674"/>
      <c r="O44" s="674"/>
      <c r="P44" s="674"/>
      <c r="Q44" s="674"/>
      <c r="R44" s="730"/>
      <c r="S44" s="88"/>
    </row>
    <row r="45" spans="1:19" s="443" customFormat="1" ht="10.5" customHeight="1" x14ac:dyDescent="0.2">
      <c r="A45" s="413"/>
      <c r="B45" s="482"/>
      <c r="C45" s="673"/>
      <c r="D45" s="176"/>
      <c r="E45" s="674"/>
      <c r="F45" s="674"/>
      <c r="G45" s="674"/>
      <c r="H45" s="674"/>
      <c r="I45" s="674"/>
      <c r="J45" s="674"/>
      <c r="K45" s="674"/>
      <c r="L45" s="674"/>
      <c r="M45" s="674"/>
      <c r="N45" s="674"/>
      <c r="O45" s="674"/>
      <c r="P45" s="674"/>
      <c r="Q45" s="674"/>
      <c r="R45" s="730"/>
      <c r="S45" s="88"/>
    </row>
    <row r="46" spans="1:19" s="443" customFormat="1" ht="10.5" customHeight="1" x14ac:dyDescent="0.2">
      <c r="A46" s="413"/>
      <c r="B46" s="482"/>
      <c r="C46" s="673"/>
      <c r="D46" s="176"/>
      <c r="E46" s="674"/>
      <c r="F46" s="674"/>
      <c r="G46" s="674"/>
      <c r="H46" s="674"/>
      <c r="I46" s="674"/>
      <c r="J46" s="674"/>
      <c r="K46" s="674"/>
      <c r="L46" s="674"/>
      <c r="M46" s="674"/>
      <c r="N46" s="674"/>
      <c r="O46" s="674"/>
      <c r="P46" s="674"/>
      <c r="Q46" s="674"/>
      <c r="R46" s="730"/>
      <c r="S46" s="88"/>
    </row>
    <row r="47" spans="1:19" s="443" customFormat="1" ht="10.5" customHeight="1" x14ac:dyDescent="0.2">
      <c r="A47" s="413"/>
      <c r="B47" s="482"/>
      <c r="C47" s="673"/>
      <c r="D47" s="176"/>
      <c r="E47" s="674"/>
      <c r="F47" s="674"/>
      <c r="G47" s="674"/>
      <c r="H47" s="674"/>
      <c r="I47" s="674"/>
      <c r="J47" s="674"/>
      <c r="K47" s="674"/>
      <c r="L47" s="674"/>
      <c r="M47" s="674"/>
      <c r="N47" s="674"/>
      <c r="O47" s="674"/>
      <c r="P47" s="674"/>
      <c r="Q47" s="674"/>
      <c r="R47" s="730"/>
      <c r="S47" s="88"/>
    </row>
    <row r="48" spans="1:19" s="443" customFormat="1" ht="10.5" customHeight="1" x14ac:dyDescent="0.2">
      <c r="A48" s="413"/>
      <c r="B48" s="482"/>
      <c r="C48" s="673"/>
      <c r="D48" s="176"/>
      <c r="E48" s="674"/>
      <c r="F48" s="674"/>
      <c r="G48" s="674"/>
      <c r="H48" s="674"/>
      <c r="I48" s="674"/>
      <c r="J48" s="674"/>
      <c r="K48" s="674"/>
      <c r="L48" s="674"/>
      <c r="M48" s="674"/>
      <c r="N48" s="674"/>
      <c r="O48" s="674"/>
      <c r="P48" s="674"/>
      <c r="Q48" s="674"/>
      <c r="R48" s="730"/>
      <c r="S48" s="88"/>
    </row>
    <row r="49" spans="1:19" s="661" customFormat="1" ht="15.75" customHeight="1" x14ac:dyDescent="0.2">
      <c r="A49" s="660"/>
      <c r="B49" s="512"/>
      <c r="C49" s="970" t="s">
        <v>157</v>
      </c>
      <c r="D49" s="223"/>
      <c r="E49" s="665"/>
      <c r="F49" s="666"/>
      <c r="G49" s="666"/>
      <c r="H49" s="666"/>
      <c r="I49" s="666"/>
      <c r="J49" s="666"/>
      <c r="K49" s="666"/>
      <c r="L49" s="666"/>
      <c r="M49" s="666"/>
      <c r="N49" s="666"/>
      <c r="O49" s="666"/>
      <c r="P49" s="666"/>
      <c r="Q49" s="666"/>
      <c r="R49" s="729"/>
      <c r="S49" s="400"/>
    </row>
    <row r="50" spans="1:19" s="661" customFormat="1" ht="15.75" customHeight="1" x14ac:dyDescent="0.2">
      <c r="A50" s="660"/>
      <c r="B50" s="512"/>
      <c r="C50" s="675"/>
      <c r="D50" s="250" t="s">
        <v>311</v>
      </c>
      <c r="E50" s="671">
        <v>615.654</v>
      </c>
      <c r="F50" s="671">
        <v>604.31399999999996</v>
      </c>
      <c r="G50" s="671">
        <v>590.60500000000002</v>
      </c>
      <c r="H50" s="671">
        <v>573.38199999999995</v>
      </c>
      <c r="I50" s="671">
        <v>554.07000000000005</v>
      </c>
      <c r="J50" s="671">
        <v>536.65599999999995</v>
      </c>
      <c r="K50" s="671">
        <v>532.69799999999998</v>
      </c>
      <c r="L50" s="671">
        <v>536.58100000000002</v>
      </c>
      <c r="M50" s="671">
        <v>538.71299999999997</v>
      </c>
      <c r="N50" s="671">
        <v>542.03</v>
      </c>
      <c r="O50" s="671">
        <v>550.25</v>
      </c>
      <c r="P50" s="671">
        <v>555.16700000000003</v>
      </c>
      <c r="Q50" s="671">
        <v>570.38</v>
      </c>
      <c r="R50" s="729"/>
      <c r="S50" s="400"/>
    </row>
    <row r="51" spans="1:19" s="679" customFormat="1" ht="12" customHeight="1" x14ac:dyDescent="0.2">
      <c r="A51" s="676"/>
      <c r="B51" s="677"/>
      <c r="C51" s="678"/>
      <c r="D51" s="717" t="s">
        <v>242</v>
      </c>
      <c r="E51" s="663">
        <v>29.155999999999999</v>
      </c>
      <c r="F51" s="663">
        <v>29.009</v>
      </c>
      <c r="G51" s="663">
        <v>28.292999999999999</v>
      </c>
      <c r="H51" s="663">
        <v>26.797999999999998</v>
      </c>
      <c r="I51" s="663">
        <v>25.155999999999999</v>
      </c>
      <c r="J51" s="663">
        <v>23.18</v>
      </c>
      <c r="K51" s="663">
        <v>21.992999999999999</v>
      </c>
      <c r="L51" s="663">
        <v>21.29</v>
      </c>
      <c r="M51" s="663">
        <v>21.986999999999998</v>
      </c>
      <c r="N51" s="663">
        <v>23.488</v>
      </c>
      <c r="O51" s="663">
        <v>25.074999999999999</v>
      </c>
      <c r="P51" s="663">
        <v>25.164999999999999</v>
      </c>
      <c r="Q51" s="663">
        <v>26.43</v>
      </c>
      <c r="R51" s="732"/>
      <c r="S51" s="88"/>
    </row>
    <row r="52" spans="1:19" s="683" customFormat="1" ht="15" customHeight="1" x14ac:dyDescent="0.2">
      <c r="A52" s="680"/>
      <c r="B52" s="681"/>
      <c r="C52" s="682"/>
      <c r="D52" s="250" t="s">
        <v>309</v>
      </c>
      <c r="E52" s="671">
        <v>68.881</v>
      </c>
      <c r="F52" s="671">
        <v>55.674999999999997</v>
      </c>
      <c r="G52" s="671">
        <v>60.61</v>
      </c>
      <c r="H52" s="671">
        <v>53.765000000000001</v>
      </c>
      <c r="I52" s="671">
        <v>48.152000000000001</v>
      </c>
      <c r="J52" s="671">
        <v>53.65</v>
      </c>
      <c r="K52" s="671">
        <v>56.697000000000003</v>
      </c>
      <c r="L52" s="671">
        <v>52.954999999999998</v>
      </c>
      <c r="M52" s="671">
        <v>74.412000000000006</v>
      </c>
      <c r="N52" s="671">
        <v>70.194000000000003</v>
      </c>
      <c r="O52" s="671">
        <v>64.694999999999993</v>
      </c>
      <c r="P52" s="671">
        <v>54.033000000000001</v>
      </c>
      <c r="Q52" s="671">
        <v>64.933999999999997</v>
      </c>
      <c r="R52" s="733"/>
      <c r="S52" s="400"/>
    </row>
    <row r="53" spans="1:19" s="443" customFormat="1" ht="11.25" customHeight="1" x14ac:dyDescent="0.2">
      <c r="A53" s="413"/>
      <c r="B53" s="482"/>
      <c r="C53" s="673"/>
      <c r="D53" s="717" t="s">
        <v>243</v>
      </c>
      <c r="E53" s="663">
        <v>-7.1909779298822478</v>
      </c>
      <c r="F53" s="663">
        <v>-5.3033524399163205</v>
      </c>
      <c r="G53" s="663">
        <v>8.0970215801676524</v>
      </c>
      <c r="H53" s="663">
        <v>2.1934576419380125</v>
      </c>
      <c r="I53" s="663">
        <v>-3.1205359837434443</v>
      </c>
      <c r="J53" s="663">
        <v>6.1031563958547475</v>
      </c>
      <c r="K53" s="663">
        <v>-1.4684925793333581</v>
      </c>
      <c r="L53" s="663">
        <v>-2.6455123726881635</v>
      </c>
      <c r="M53" s="663">
        <v>-2.9830508474576245</v>
      </c>
      <c r="N53" s="663">
        <v>-4.3352640545144761</v>
      </c>
      <c r="O53" s="663">
        <v>3.037204561381146</v>
      </c>
      <c r="P53" s="663">
        <v>-4.616226521677735</v>
      </c>
      <c r="Q53" s="663">
        <v>-5.7301723261857447</v>
      </c>
      <c r="R53" s="730"/>
      <c r="S53" s="88"/>
    </row>
    <row r="54" spans="1:19" s="661" customFormat="1" ht="15.75" customHeight="1" x14ac:dyDescent="0.2">
      <c r="A54" s="660"/>
      <c r="B54" s="512"/>
      <c r="C54" s="970" t="s">
        <v>310</v>
      </c>
      <c r="D54" s="223"/>
      <c r="E54" s="671">
        <v>15.839</v>
      </c>
      <c r="F54" s="671">
        <v>13.667999999999999</v>
      </c>
      <c r="G54" s="671">
        <v>16.79</v>
      </c>
      <c r="H54" s="671">
        <v>17.645</v>
      </c>
      <c r="I54" s="671">
        <v>16.597000000000001</v>
      </c>
      <c r="J54" s="671">
        <v>16.167999999999999</v>
      </c>
      <c r="K54" s="671">
        <v>15.365</v>
      </c>
      <c r="L54" s="671">
        <v>13.518000000000001</v>
      </c>
      <c r="M54" s="671">
        <v>17.003</v>
      </c>
      <c r="N54" s="671">
        <v>16.132000000000001</v>
      </c>
      <c r="O54" s="671">
        <v>13.237</v>
      </c>
      <c r="P54" s="671">
        <v>10.487</v>
      </c>
      <c r="Q54" s="671">
        <v>15.558999999999999</v>
      </c>
      <c r="R54" s="729"/>
      <c r="S54" s="400"/>
    </row>
    <row r="55" spans="1:19" s="443" customFormat="1" ht="9.75" customHeight="1" x14ac:dyDescent="0.2">
      <c r="A55" s="640"/>
      <c r="B55" s="684"/>
      <c r="C55" s="685"/>
      <c r="D55" s="717" t="s">
        <v>158</v>
      </c>
      <c r="E55" s="663">
        <v>10.307124451563476</v>
      </c>
      <c r="F55" s="663">
        <v>1.4172293537137337</v>
      </c>
      <c r="G55" s="663">
        <v>10.344374342797046</v>
      </c>
      <c r="H55" s="663">
        <v>24.938044324860154</v>
      </c>
      <c r="I55" s="663">
        <v>6.0985744422425325</v>
      </c>
      <c r="J55" s="663">
        <v>18.377507687802019</v>
      </c>
      <c r="K55" s="663">
        <v>9.375</v>
      </c>
      <c r="L55" s="663">
        <v>29.955777735050958</v>
      </c>
      <c r="M55" s="663">
        <v>4.1914332986089819</v>
      </c>
      <c r="N55" s="663">
        <v>5.7073586265644627</v>
      </c>
      <c r="O55" s="663">
        <v>4.7065337763012138</v>
      </c>
      <c r="P55" s="663">
        <v>-1.1965328811004428</v>
      </c>
      <c r="Q55" s="663">
        <v>-1.7677883704779407</v>
      </c>
      <c r="R55" s="730"/>
      <c r="S55" s="88"/>
    </row>
    <row r="56" spans="1:19" s="661" customFormat="1" ht="15.75" customHeight="1" x14ac:dyDescent="0.2">
      <c r="A56" s="660"/>
      <c r="B56" s="512"/>
      <c r="C56" s="1582" t="s">
        <v>343</v>
      </c>
      <c r="D56" s="1582"/>
      <c r="E56" s="671">
        <v>313.84699999999998</v>
      </c>
      <c r="F56" s="671">
        <v>308.31799999999998</v>
      </c>
      <c r="G56" s="671">
        <v>301.63099999999997</v>
      </c>
      <c r="H56" s="671">
        <v>291.601</v>
      </c>
      <c r="I56" s="671">
        <v>281.05900000000003</v>
      </c>
      <c r="J56" s="671">
        <v>268.14100000000002</v>
      </c>
      <c r="K56" s="671">
        <v>265.01799999999997</v>
      </c>
      <c r="L56" s="671">
        <v>260.59899999999999</v>
      </c>
      <c r="M56" s="671">
        <v>267.57799999999997</v>
      </c>
      <c r="N56" s="671">
        <v>251.33099999999999</v>
      </c>
      <c r="O56" s="671">
        <v>250.55500000000001</v>
      </c>
      <c r="P56" s="671">
        <v>261.00400000000002</v>
      </c>
      <c r="Q56" s="671">
        <v>262.14800000000002</v>
      </c>
      <c r="R56" s="730"/>
      <c r="S56" s="400"/>
    </row>
    <row r="57" spans="1:19" s="443" customFormat="1" ht="10.5" customHeight="1" x14ac:dyDescent="0.2">
      <c r="A57" s="413"/>
      <c r="B57" s="482"/>
      <c r="C57" s="686"/>
      <c r="D57" s="686"/>
      <c r="E57" s="687"/>
      <c r="F57" s="688"/>
      <c r="G57" s="688"/>
      <c r="H57" s="688"/>
      <c r="I57" s="688"/>
      <c r="J57" s="688"/>
      <c r="K57" s="688"/>
      <c r="L57" s="688"/>
      <c r="M57" s="688"/>
      <c r="N57" s="688"/>
      <c r="O57" s="688"/>
      <c r="P57" s="688"/>
      <c r="Q57" s="688"/>
      <c r="R57" s="730"/>
      <c r="S57" s="88"/>
    </row>
    <row r="58" spans="1:19" s="443" customFormat="1" ht="10.5" customHeight="1" x14ac:dyDescent="0.2">
      <c r="A58" s="413"/>
      <c r="B58" s="482"/>
      <c r="C58" s="673"/>
      <c r="D58" s="176"/>
      <c r="E58" s="664"/>
      <c r="F58" s="664"/>
      <c r="G58" s="664"/>
      <c r="H58" s="664"/>
      <c r="I58" s="664"/>
      <c r="J58" s="664"/>
      <c r="K58" s="664"/>
      <c r="L58" s="664"/>
      <c r="M58" s="664"/>
      <c r="N58" s="664"/>
      <c r="O58" s="664"/>
      <c r="P58" s="664"/>
      <c r="Q58" s="664"/>
      <c r="R58" s="730"/>
      <c r="S58" s="88"/>
    </row>
    <row r="59" spans="1:19" s="443" customFormat="1" ht="10.5" customHeight="1" x14ac:dyDescent="0.2">
      <c r="A59" s="413"/>
      <c r="B59" s="482"/>
      <c r="C59" s="673"/>
      <c r="D59" s="176"/>
      <c r="E59" s="674"/>
      <c r="F59" s="674"/>
      <c r="G59" s="674"/>
      <c r="H59" s="674"/>
      <c r="I59" s="674"/>
      <c r="J59" s="674"/>
      <c r="K59" s="674"/>
      <c r="L59" s="674"/>
      <c r="M59" s="674"/>
      <c r="N59" s="674"/>
      <c r="O59" s="674"/>
      <c r="P59" s="674"/>
      <c r="Q59" s="674"/>
      <c r="R59" s="730"/>
      <c r="S59" s="88"/>
    </row>
    <row r="60" spans="1:19" s="443" customFormat="1" ht="10.5" customHeight="1" x14ac:dyDescent="0.2">
      <c r="A60" s="413"/>
      <c r="B60" s="482"/>
      <c r="C60" s="673"/>
      <c r="D60" s="176"/>
      <c r="E60" s="674"/>
      <c r="F60" s="674"/>
      <c r="G60" s="674"/>
      <c r="H60" s="674"/>
      <c r="I60" s="674"/>
      <c r="J60" s="674"/>
      <c r="K60" s="674"/>
      <c r="L60" s="674"/>
      <c r="M60" s="674"/>
      <c r="N60" s="674"/>
      <c r="O60" s="674"/>
      <c r="P60" s="674"/>
      <c r="Q60" s="674"/>
      <c r="R60" s="730"/>
      <c r="S60" s="88"/>
    </row>
    <row r="61" spans="1:19" s="443" customFormat="1" ht="10.5" customHeight="1" x14ac:dyDescent="0.2">
      <c r="A61" s="413"/>
      <c r="B61" s="482"/>
      <c r="C61" s="673"/>
      <c r="D61" s="176"/>
      <c r="E61" s="674"/>
      <c r="F61" s="674"/>
      <c r="G61" s="674"/>
      <c r="H61" s="674"/>
      <c r="I61" s="674"/>
      <c r="J61" s="674"/>
      <c r="K61" s="674"/>
      <c r="L61" s="674"/>
      <c r="M61" s="674"/>
      <c r="N61" s="674"/>
      <c r="O61" s="674"/>
      <c r="P61" s="674"/>
      <c r="Q61" s="674"/>
      <c r="R61" s="730"/>
      <c r="S61" s="88"/>
    </row>
    <row r="62" spans="1:19" s="443" customFormat="1" ht="10.5" customHeight="1" x14ac:dyDescent="0.2">
      <c r="A62" s="413"/>
      <c r="B62" s="482"/>
      <c r="C62" s="673"/>
      <c r="D62" s="176"/>
      <c r="E62" s="674"/>
      <c r="F62" s="674"/>
      <c r="G62" s="674"/>
      <c r="H62" s="674"/>
      <c r="I62" s="674"/>
      <c r="J62" s="674"/>
      <c r="K62" s="674"/>
      <c r="L62" s="674"/>
      <c r="M62" s="674"/>
      <c r="N62" s="674"/>
      <c r="O62" s="674"/>
      <c r="P62" s="674"/>
      <c r="Q62" s="674"/>
      <c r="R62" s="730"/>
      <c r="S62" s="88"/>
    </row>
    <row r="63" spans="1:19" s="443" customFormat="1" ht="10.5" customHeight="1" x14ac:dyDescent="0.2">
      <c r="A63" s="413"/>
      <c r="B63" s="482"/>
      <c r="C63" s="673"/>
      <c r="D63" s="176"/>
      <c r="E63" s="674"/>
      <c r="F63" s="674"/>
      <c r="G63" s="674"/>
      <c r="H63" s="674"/>
      <c r="I63" s="674"/>
      <c r="J63" s="674"/>
      <c r="K63" s="674"/>
      <c r="L63" s="674"/>
      <c r="M63" s="674"/>
      <c r="N63" s="674"/>
      <c r="O63" s="674"/>
      <c r="P63" s="674"/>
      <c r="Q63" s="674"/>
      <c r="R63" s="730"/>
      <c r="S63" s="88"/>
    </row>
    <row r="64" spans="1:19" s="443" customFormat="1" ht="10.5" customHeight="1" x14ac:dyDescent="0.2">
      <c r="A64" s="413"/>
      <c r="B64" s="482"/>
      <c r="C64" s="673"/>
      <c r="D64" s="176"/>
      <c r="E64" s="674"/>
      <c r="F64" s="674"/>
      <c r="G64" s="674"/>
      <c r="H64" s="674"/>
      <c r="I64" s="674"/>
      <c r="J64" s="674"/>
      <c r="K64" s="674"/>
      <c r="L64" s="674"/>
      <c r="M64" s="674"/>
      <c r="N64" s="674"/>
      <c r="O64" s="674"/>
      <c r="P64" s="674"/>
      <c r="Q64" s="674"/>
      <c r="R64" s="730"/>
      <c r="S64" s="88"/>
    </row>
    <row r="65" spans="1:19" s="443" customFormat="1" ht="10.5" customHeight="1" x14ac:dyDescent="0.2">
      <c r="A65" s="413"/>
      <c r="B65" s="482"/>
      <c r="C65" s="673"/>
      <c r="D65" s="176"/>
      <c r="E65" s="674"/>
      <c r="F65" s="674"/>
      <c r="G65" s="674"/>
      <c r="H65" s="674"/>
      <c r="I65" s="674"/>
      <c r="J65" s="674"/>
      <c r="K65" s="674"/>
      <c r="L65" s="674"/>
      <c r="M65" s="674"/>
      <c r="N65" s="674"/>
      <c r="O65" s="674"/>
      <c r="P65" s="674"/>
      <c r="Q65" s="674"/>
      <c r="R65" s="730"/>
      <c r="S65" s="88"/>
    </row>
    <row r="66" spans="1:19" s="443" customFormat="1" ht="10.5" customHeight="1" x14ac:dyDescent="0.2">
      <c r="A66" s="413"/>
      <c r="B66" s="482"/>
      <c r="C66" s="673"/>
      <c r="D66" s="176"/>
      <c r="E66" s="674"/>
      <c r="F66" s="674"/>
      <c r="G66" s="674"/>
      <c r="H66" s="674"/>
      <c r="I66" s="674"/>
      <c r="J66" s="674"/>
      <c r="K66" s="674"/>
      <c r="L66" s="674"/>
      <c r="M66" s="674"/>
      <c r="N66" s="674"/>
      <c r="O66" s="674"/>
      <c r="P66" s="674"/>
      <c r="Q66" s="674"/>
      <c r="R66" s="730"/>
      <c r="S66" s="88"/>
    </row>
    <row r="67" spans="1:19" s="443" customFormat="1" ht="10.5" customHeight="1" x14ac:dyDescent="0.2">
      <c r="A67" s="413"/>
      <c r="B67" s="482"/>
      <c r="C67" s="673"/>
      <c r="D67" s="176"/>
      <c r="E67" s="674"/>
      <c r="F67" s="674"/>
      <c r="G67" s="674"/>
      <c r="H67" s="674"/>
      <c r="I67" s="674"/>
      <c r="J67" s="674"/>
      <c r="K67" s="674"/>
      <c r="L67" s="674"/>
      <c r="M67" s="674"/>
      <c r="N67" s="674"/>
      <c r="O67" s="674"/>
      <c r="P67" s="674"/>
      <c r="Q67" s="674"/>
      <c r="R67" s="730"/>
      <c r="S67" s="88"/>
    </row>
    <row r="68" spans="1:19" s="443" customFormat="1" ht="10.5" customHeight="1" x14ac:dyDescent="0.2">
      <c r="A68" s="413"/>
      <c r="B68" s="482"/>
      <c r="C68" s="673"/>
      <c r="D68" s="176"/>
      <c r="E68" s="674"/>
      <c r="F68" s="674"/>
      <c r="G68" s="674"/>
      <c r="H68" s="674"/>
      <c r="I68" s="674"/>
      <c r="J68" s="674"/>
      <c r="K68" s="674"/>
      <c r="L68" s="674"/>
      <c r="M68" s="674"/>
      <c r="N68" s="674"/>
      <c r="O68" s="674"/>
      <c r="P68" s="674"/>
      <c r="Q68" s="674"/>
      <c r="R68" s="730"/>
      <c r="S68" s="88"/>
    </row>
    <row r="69" spans="1:19" s="443" customFormat="1" ht="10.5" customHeight="1" x14ac:dyDescent="0.2">
      <c r="A69" s="413"/>
      <c r="B69" s="482"/>
      <c r="C69" s="673"/>
      <c r="D69" s="176"/>
      <c r="E69" s="674"/>
      <c r="F69" s="674"/>
      <c r="G69" s="674"/>
      <c r="H69" s="674"/>
      <c r="I69" s="674"/>
      <c r="J69" s="674"/>
      <c r="K69" s="674"/>
      <c r="L69" s="674"/>
      <c r="M69" s="674"/>
      <c r="N69" s="674"/>
      <c r="O69" s="674"/>
      <c r="P69" s="674"/>
      <c r="Q69" s="674"/>
      <c r="R69" s="730"/>
      <c r="S69" s="88"/>
    </row>
    <row r="70" spans="1:19" s="443" customFormat="1" ht="27" customHeight="1" x14ac:dyDescent="0.2">
      <c r="A70" s="413"/>
      <c r="B70" s="482"/>
      <c r="C70" s="1578" t="s">
        <v>504</v>
      </c>
      <c r="D70" s="1578"/>
      <c r="E70" s="1578"/>
      <c r="F70" s="1578"/>
      <c r="G70" s="1578"/>
      <c r="H70" s="1578"/>
      <c r="I70" s="1578"/>
      <c r="J70" s="1578"/>
      <c r="K70" s="1578"/>
      <c r="L70" s="1578"/>
      <c r="M70" s="1578"/>
      <c r="N70" s="1578"/>
      <c r="O70" s="1578"/>
      <c r="P70" s="1578"/>
      <c r="Q70" s="1578"/>
      <c r="R70" s="730"/>
      <c r="S70" s="88"/>
    </row>
    <row r="71" spans="1:19" s="443" customFormat="1" ht="15.75" customHeight="1" x14ac:dyDescent="0.2">
      <c r="A71" s="413"/>
      <c r="B71" s="482"/>
      <c r="C71" s="1579" t="s">
        <v>241</v>
      </c>
      <c r="D71" s="1579"/>
      <c r="E71" s="1579"/>
      <c r="F71" s="1579"/>
      <c r="G71" s="1579"/>
      <c r="H71" s="1579"/>
      <c r="I71" s="1579"/>
      <c r="J71" s="1579"/>
      <c r="K71" s="1579"/>
      <c r="L71" s="1579"/>
      <c r="M71" s="1579"/>
      <c r="N71" s="1579"/>
      <c r="O71" s="1579"/>
      <c r="P71" s="1579"/>
      <c r="Q71" s="1579"/>
      <c r="R71" s="730"/>
      <c r="S71" s="88"/>
    </row>
    <row r="72" spans="1:19" x14ac:dyDescent="0.2">
      <c r="A72" s="413"/>
      <c r="B72" s="689">
        <v>20</v>
      </c>
      <c r="C72" s="1559">
        <v>42401</v>
      </c>
      <c r="D72" s="1559"/>
      <c r="E72" s="654"/>
      <c r="F72" s="690"/>
      <c r="G72" s="690"/>
      <c r="H72" s="690"/>
      <c r="I72" s="690"/>
      <c r="J72" s="691"/>
      <c r="K72" s="691"/>
      <c r="L72" s="691"/>
      <c r="M72" s="691"/>
      <c r="N72" s="692"/>
      <c r="O72" s="692"/>
      <c r="P72" s="692"/>
      <c r="Q72" s="971"/>
      <c r="R72" s="734"/>
      <c r="S72" s="971"/>
    </row>
  </sheetData>
  <mergeCells count="8">
    <mergeCell ref="C70:Q70"/>
    <mergeCell ref="C71:Q71"/>
    <mergeCell ref="C72:D72"/>
    <mergeCell ref="E1:Q1"/>
    <mergeCell ref="P3:Q3"/>
    <mergeCell ref="C34:D34"/>
    <mergeCell ref="C56:D56"/>
    <mergeCell ref="E6:P6"/>
  </mergeCells>
  <conditionalFormatting sqref="E7:Q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6384" width="9.140625" style="101"/>
  </cols>
  <sheetData>
    <row r="1" spans="1:12" ht="13.5" customHeight="1" x14ac:dyDescent="0.2">
      <c r="A1" s="103"/>
      <c r="B1" s="838"/>
      <c r="C1" s="839" t="s">
        <v>401</v>
      </c>
      <c r="D1" s="840"/>
      <c r="E1" s="103"/>
      <c r="F1" s="103"/>
      <c r="G1" s="103"/>
      <c r="H1" s="103"/>
      <c r="I1" s="841"/>
      <c r="J1" s="103"/>
      <c r="K1" s="103"/>
      <c r="L1" s="100"/>
    </row>
    <row r="2" spans="1:12" ht="6" customHeight="1" x14ac:dyDescent="0.2">
      <c r="A2" s="346"/>
      <c r="B2" s="842"/>
      <c r="C2" s="843"/>
      <c r="D2" s="843"/>
      <c r="E2" s="844"/>
      <c r="F2" s="844"/>
      <c r="G2" s="844"/>
      <c r="H2" s="844"/>
      <c r="I2" s="845"/>
      <c r="J2" s="808"/>
      <c r="K2" s="345"/>
      <c r="L2" s="100"/>
    </row>
    <row r="3" spans="1:12" ht="6" customHeight="1" thickBot="1" x14ac:dyDescent="0.25">
      <c r="A3" s="346"/>
      <c r="B3" s="346"/>
      <c r="C3" s="103"/>
      <c r="D3" s="103"/>
      <c r="E3" s="103"/>
      <c r="F3" s="103"/>
      <c r="G3" s="103"/>
      <c r="H3" s="103"/>
      <c r="I3" s="103"/>
      <c r="J3" s="103"/>
      <c r="K3" s="347"/>
      <c r="L3" s="100"/>
    </row>
    <row r="4" spans="1:12" s="105" customFormat="1" ht="13.5" customHeight="1" thickBot="1" x14ac:dyDescent="0.25">
      <c r="A4" s="390"/>
      <c r="B4" s="346"/>
      <c r="C4" s="1593" t="s">
        <v>402</v>
      </c>
      <c r="D4" s="1594"/>
      <c r="E4" s="1594"/>
      <c r="F4" s="1594"/>
      <c r="G4" s="1594"/>
      <c r="H4" s="1594"/>
      <c r="I4" s="1594"/>
      <c r="J4" s="1595"/>
      <c r="K4" s="347"/>
      <c r="L4" s="104"/>
    </row>
    <row r="5" spans="1:12" ht="15.75" customHeight="1" x14ac:dyDescent="0.2">
      <c r="A5" s="346"/>
      <c r="B5" s="346"/>
      <c r="C5" s="846" t="s">
        <v>69</v>
      </c>
      <c r="D5" s="106"/>
      <c r="E5" s="106"/>
      <c r="F5" s="106"/>
      <c r="G5" s="106"/>
      <c r="H5" s="106"/>
      <c r="I5" s="106"/>
      <c r="J5" s="847"/>
      <c r="K5" s="347"/>
      <c r="L5" s="100"/>
    </row>
    <row r="6" spans="1:12" ht="12" customHeight="1" x14ac:dyDescent="0.2">
      <c r="A6" s="346"/>
      <c r="B6" s="346"/>
      <c r="C6" s="106"/>
      <c r="D6" s="106"/>
      <c r="E6" s="848"/>
      <c r="F6" s="848"/>
      <c r="G6" s="848"/>
      <c r="H6" s="848"/>
      <c r="I6" s="848"/>
      <c r="J6" s="849"/>
      <c r="K6" s="347"/>
      <c r="L6" s="100"/>
    </row>
    <row r="7" spans="1:12" ht="24" customHeight="1" x14ac:dyDescent="0.2">
      <c r="A7" s="346"/>
      <c r="B7" s="346"/>
      <c r="C7" s="1596" t="s">
        <v>667</v>
      </c>
      <c r="D7" s="1597"/>
      <c r="E7" s="837" t="s">
        <v>68</v>
      </c>
      <c r="F7" s="837" t="s">
        <v>403</v>
      </c>
      <c r="G7" s="107" t="s">
        <v>404</v>
      </c>
      <c r="H7" s="107" t="s">
        <v>405</v>
      </c>
      <c r="I7" s="107"/>
      <c r="J7" s="850"/>
      <c r="K7" s="348"/>
      <c r="L7" s="108"/>
    </row>
    <row r="8" spans="1:12" s="857" customFormat="1" ht="3" customHeight="1" x14ac:dyDescent="0.2">
      <c r="A8" s="851"/>
      <c r="B8" s="346"/>
      <c r="C8" s="109"/>
      <c r="D8" s="852"/>
      <c r="E8" s="853"/>
      <c r="F8" s="854"/>
      <c r="G8" s="852"/>
      <c r="H8" s="852"/>
      <c r="I8" s="852"/>
      <c r="J8" s="852"/>
      <c r="K8" s="855"/>
      <c r="L8" s="856"/>
    </row>
    <row r="9" spans="1:12" s="113" customFormat="1" ht="12.75" customHeight="1" x14ac:dyDescent="0.2">
      <c r="A9" s="391"/>
      <c r="B9" s="346"/>
      <c r="C9" s="111" t="s">
        <v>198</v>
      </c>
      <c r="D9" s="782" t="s">
        <v>198</v>
      </c>
      <c r="E9" s="805">
        <v>4.3</v>
      </c>
      <c r="F9" s="805">
        <v>7.1</v>
      </c>
      <c r="G9" s="805">
        <v>4.5999999999999996</v>
      </c>
      <c r="H9" s="805">
        <v>4</v>
      </c>
      <c r="I9" s="112">
        <f>IFERROR(H9/G9,":")</f>
        <v>0.86956521739130443</v>
      </c>
      <c r="J9" s="858"/>
      <c r="K9" s="349"/>
      <c r="L9" s="110"/>
    </row>
    <row r="10" spans="1:12" ht="12.75" customHeight="1" x14ac:dyDescent="0.2">
      <c r="A10" s="346"/>
      <c r="B10" s="346"/>
      <c r="C10" s="111" t="s">
        <v>199</v>
      </c>
      <c r="D10" s="782" t="s">
        <v>199</v>
      </c>
      <c r="E10" s="805">
        <v>5.9</v>
      </c>
      <c r="F10" s="805">
        <v>11.8</v>
      </c>
      <c r="G10" s="805">
        <v>6.4</v>
      </c>
      <c r="H10" s="805">
        <v>5.4</v>
      </c>
      <c r="I10" s="112">
        <f t="shared" ref="I10:I39" si="0">IFERROR(H10/G10,":")</f>
        <v>0.84375</v>
      </c>
      <c r="J10" s="858"/>
      <c r="K10" s="350"/>
      <c r="L10" s="102"/>
    </row>
    <row r="11" spans="1:12" ht="12.75" customHeight="1" x14ac:dyDescent="0.2">
      <c r="A11" s="346"/>
      <c r="B11" s="346"/>
      <c r="C11" s="111" t="s">
        <v>200</v>
      </c>
      <c r="D11" s="782" t="s">
        <v>200</v>
      </c>
      <c r="E11" s="805">
        <v>7.9</v>
      </c>
      <c r="F11" s="805">
        <v>22.6</v>
      </c>
      <c r="G11" s="805">
        <v>8.4</v>
      </c>
      <c r="H11" s="805">
        <v>7.2</v>
      </c>
      <c r="I11" s="112">
        <f t="shared" si="0"/>
        <v>0.8571428571428571</v>
      </c>
      <c r="J11" s="858"/>
      <c r="K11" s="350"/>
      <c r="L11" s="102"/>
    </row>
    <row r="12" spans="1:12" ht="12.75" customHeight="1" x14ac:dyDescent="0.2">
      <c r="A12" s="346"/>
      <c r="B12" s="346"/>
      <c r="C12" s="111" t="s">
        <v>375</v>
      </c>
      <c r="D12" s="782" t="s">
        <v>375</v>
      </c>
      <c r="E12" s="805">
        <v>15.3</v>
      </c>
      <c r="F12" s="805">
        <v>31.5</v>
      </c>
      <c r="G12" s="805">
        <v>14.8</v>
      </c>
      <c r="H12" s="805">
        <v>15.9</v>
      </c>
      <c r="I12" s="112">
        <f t="shared" si="0"/>
        <v>1.0743243243243243</v>
      </c>
      <c r="J12" s="858"/>
      <c r="K12" s="350"/>
      <c r="L12" s="102"/>
    </row>
    <row r="13" spans="1:12" ht="12.75" customHeight="1" x14ac:dyDescent="0.2">
      <c r="A13" s="346"/>
      <c r="B13" s="346"/>
      <c r="C13" s="111"/>
      <c r="D13" s="782" t="s">
        <v>383</v>
      </c>
      <c r="E13" s="805">
        <v>16.399999999999999</v>
      </c>
      <c r="F13" s="805">
        <v>44.1</v>
      </c>
      <c r="G13" s="805">
        <v>15.2</v>
      </c>
      <c r="H13" s="805">
        <v>17.7</v>
      </c>
      <c r="I13" s="112">
        <f t="shared" si="0"/>
        <v>1.1644736842105263</v>
      </c>
      <c r="J13" s="858"/>
      <c r="K13" s="350"/>
      <c r="L13" s="102"/>
    </row>
    <row r="14" spans="1:12" ht="12.75" customHeight="1" x14ac:dyDescent="0.2">
      <c r="A14" s="346"/>
      <c r="B14" s="346"/>
      <c r="C14" s="111" t="s">
        <v>201</v>
      </c>
      <c r="D14" s="782" t="s">
        <v>201</v>
      </c>
      <c r="E14" s="805">
        <v>10.3</v>
      </c>
      <c r="F14" s="805">
        <v>23.5</v>
      </c>
      <c r="G14" s="805">
        <v>9.1999999999999993</v>
      </c>
      <c r="H14" s="805">
        <v>11.7</v>
      </c>
      <c r="I14" s="112">
        <f t="shared" si="0"/>
        <v>1.2717391304347827</v>
      </c>
      <c r="J14" s="858"/>
      <c r="K14" s="350"/>
      <c r="L14" s="102"/>
    </row>
    <row r="15" spans="1:12" ht="12.75" customHeight="1" x14ac:dyDescent="0.2">
      <c r="A15" s="346"/>
      <c r="B15" s="346"/>
      <c r="C15" s="111" t="s">
        <v>376</v>
      </c>
      <c r="D15" s="782" t="s">
        <v>384</v>
      </c>
      <c r="E15" s="805">
        <v>8.9</v>
      </c>
      <c r="F15" s="805">
        <v>15</v>
      </c>
      <c r="G15" s="805">
        <v>7.9</v>
      </c>
      <c r="H15" s="805">
        <v>10</v>
      </c>
      <c r="I15" s="112">
        <f t="shared" si="0"/>
        <v>1.2658227848101264</v>
      </c>
      <c r="J15" s="858"/>
      <c r="K15" s="350"/>
      <c r="L15" s="102"/>
    </row>
    <row r="16" spans="1:12" ht="12.75" customHeight="1" x14ac:dyDescent="0.2">
      <c r="A16" s="346"/>
      <c r="B16" s="346"/>
      <c r="C16" s="111" t="s">
        <v>202</v>
      </c>
      <c r="D16" s="782" t="s">
        <v>202</v>
      </c>
      <c r="E16" s="805">
        <v>20.5</v>
      </c>
      <c r="F16" s="805">
        <v>45</v>
      </c>
      <c r="G16" s="805">
        <v>19</v>
      </c>
      <c r="H16" s="805">
        <v>22.2</v>
      </c>
      <c r="I16" s="112">
        <f t="shared" si="0"/>
        <v>1.1684210526315788</v>
      </c>
      <c r="J16" s="858"/>
      <c r="K16" s="350"/>
      <c r="L16" s="102"/>
    </row>
    <row r="17" spans="1:12" ht="12.75" customHeight="1" x14ac:dyDescent="0.2">
      <c r="A17" s="346"/>
      <c r="B17" s="346"/>
      <c r="C17" s="111" t="s">
        <v>377</v>
      </c>
      <c r="D17" s="782" t="s">
        <v>377</v>
      </c>
      <c r="E17" s="805">
        <v>6.3</v>
      </c>
      <c r="F17" s="805">
        <v>18.399999999999999</v>
      </c>
      <c r="G17" s="805">
        <v>6.7</v>
      </c>
      <c r="H17" s="805">
        <v>5.9</v>
      </c>
      <c r="I17" s="112">
        <f t="shared" si="0"/>
        <v>0.88059701492537312</v>
      </c>
      <c r="J17" s="858"/>
      <c r="K17" s="350"/>
      <c r="L17" s="102"/>
    </row>
    <row r="18" spans="1:12" ht="12.75" customHeight="1" x14ac:dyDescent="0.2">
      <c r="A18" s="346"/>
      <c r="B18" s="346"/>
      <c r="C18" s="111" t="s">
        <v>203</v>
      </c>
      <c r="D18" s="782" t="s">
        <v>203</v>
      </c>
      <c r="E18" s="805">
        <v>9.4</v>
      </c>
      <c r="F18" s="805">
        <v>22.2</v>
      </c>
      <c r="G18" s="805">
        <v>9.8000000000000007</v>
      </c>
      <c r="H18" s="805">
        <v>8.9</v>
      </c>
      <c r="I18" s="112">
        <f t="shared" si="0"/>
        <v>0.90816326530612246</v>
      </c>
      <c r="J18" s="858"/>
      <c r="K18" s="350"/>
      <c r="L18" s="102"/>
    </row>
    <row r="19" spans="1:12" ht="12.75" customHeight="1" x14ac:dyDescent="0.2">
      <c r="A19" s="346"/>
      <c r="B19" s="346"/>
      <c r="C19" s="111" t="s">
        <v>204</v>
      </c>
      <c r="D19" s="782" t="s">
        <v>204</v>
      </c>
      <c r="E19" s="805">
        <v>10.199999999999999</v>
      </c>
      <c r="F19" s="805">
        <v>25.9</v>
      </c>
      <c r="G19" s="805">
        <v>10.8</v>
      </c>
      <c r="H19" s="805">
        <v>9.4</v>
      </c>
      <c r="I19" s="112">
        <f t="shared" si="0"/>
        <v>0.87037037037037035</v>
      </c>
      <c r="J19" s="858"/>
      <c r="K19" s="350"/>
      <c r="L19" s="102"/>
    </row>
    <row r="20" spans="1:12" s="115" customFormat="1" ht="12.75" customHeight="1" x14ac:dyDescent="0.2">
      <c r="A20" s="392"/>
      <c r="B20" s="346"/>
      <c r="C20" s="111" t="s">
        <v>359</v>
      </c>
      <c r="D20" s="782" t="s">
        <v>378</v>
      </c>
      <c r="E20" s="805">
        <v>24.6</v>
      </c>
      <c r="F20" s="805">
        <v>48</v>
      </c>
      <c r="G20" s="805">
        <v>20.8</v>
      </c>
      <c r="H20" s="805">
        <v>29.3</v>
      </c>
      <c r="I20" s="112">
        <f t="shared" si="0"/>
        <v>1.408653846153846</v>
      </c>
      <c r="J20" s="859"/>
      <c r="K20" s="351"/>
      <c r="L20" s="114"/>
    </row>
    <row r="21" spans="1:12" ht="12.75" customHeight="1" x14ac:dyDescent="0.2">
      <c r="A21" s="346"/>
      <c r="B21" s="346"/>
      <c r="C21" s="111" t="s">
        <v>205</v>
      </c>
      <c r="D21" s="782" t="s">
        <v>385</v>
      </c>
      <c r="E21" s="805">
        <v>6.5</v>
      </c>
      <c r="F21" s="805">
        <v>11.2</v>
      </c>
      <c r="G21" s="805">
        <v>6.1</v>
      </c>
      <c r="H21" s="805">
        <v>6.9</v>
      </c>
      <c r="I21" s="112">
        <f t="shared" si="0"/>
        <v>1.1311475409836067</v>
      </c>
      <c r="J21" s="858"/>
      <c r="K21" s="350"/>
      <c r="L21" s="102"/>
    </row>
    <row r="22" spans="1:12" s="117" customFormat="1" ht="12.75" customHeight="1" x14ac:dyDescent="0.2">
      <c r="A22" s="393"/>
      <c r="B22" s="346"/>
      <c r="C22" s="111" t="s">
        <v>206</v>
      </c>
      <c r="D22" s="782" t="s">
        <v>206</v>
      </c>
      <c r="E22" s="805">
        <v>8.9</v>
      </c>
      <c r="F22" s="805">
        <v>20.3</v>
      </c>
      <c r="G22" s="805">
        <v>10.6</v>
      </c>
      <c r="H22" s="805">
        <v>6.8</v>
      </c>
      <c r="I22" s="112">
        <f t="shared" si="0"/>
        <v>0.64150943396226412</v>
      </c>
      <c r="J22" s="859"/>
      <c r="K22" s="352"/>
      <c r="L22" s="116"/>
    </row>
    <row r="23" spans="1:12" s="119" customFormat="1" ht="12.75" customHeight="1" x14ac:dyDescent="0.2">
      <c r="A23" s="353"/>
      <c r="B23" s="353"/>
      <c r="C23" s="111" t="s">
        <v>207</v>
      </c>
      <c r="D23" s="782" t="s">
        <v>207</v>
      </c>
      <c r="E23" s="805">
        <v>11.5</v>
      </c>
      <c r="F23" s="805">
        <v>39.299999999999997</v>
      </c>
      <c r="G23" s="805">
        <v>10.9</v>
      </c>
      <c r="H23" s="805">
        <v>12.4</v>
      </c>
      <c r="I23" s="112">
        <f t="shared" si="0"/>
        <v>1.1376146788990826</v>
      </c>
      <c r="J23" s="858"/>
      <c r="K23" s="350"/>
      <c r="L23" s="118"/>
    </row>
    <row r="24" spans="1:12" ht="12.75" customHeight="1" x14ac:dyDescent="0.2">
      <c r="A24" s="346"/>
      <c r="B24" s="346"/>
      <c r="C24" s="111" t="s">
        <v>208</v>
      </c>
      <c r="D24" s="782" t="s">
        <v>208</v>
      </c>
      <c r="E24" s="805">
        <v>5.8</v>
      </c>
      <c r="F24" s="805">
        <v>11.7</v>
      </c>
      <c r="G24" s="805">
        <v>5</v>
      </c>
      <c r="H24" s="805">
        <v>6.7</v>
      </c>
      <c r="I24" s="112">
        <f t="shared" si="0"/>
        <v>1.34</v>
      </c>
      <c r="J24" s="858"/>
      <c r="K24" s="350"/>
      <c r="L24" s="102"/>
    </row>
    <row r="25" spans="1:12" ht="12.75" customHeight="1" x14ac:dyDescent="0.2">
      <c r="A25" s="346"/>
      <c r="B25" s="346"/>
      <c r="C25" s="111" t="s">
        <v>209</v>
      </c>
      <c r="D25" s="782" t="s">
        <v>209</v>
      </c>
      <c r="E25" s="805">
        <v>5.0999999999999996</v>
      </c>
      <c r="F25" s="805">
        <v>13</v>
      </c>
      <c r="G25" s="805">
        <v>5.2</v>
      </c>
      <c r="H25" s="805">
        <v>4.9000000000000004</v>
      </c>
      <c r="I25" s="112">
        <f t="shared" si="0"/>
        <v>0.94230769230769229</v>
      </c>
      <c r="J25" s="858"/>
      <c r="K25" s="350"/>
      <c r="L25" s="102"/>
    </row>
    <row r="26" spans="1:12" s="121" customFormat="1" ht="12.75" customHeight="1" x14ac:dyDescent="0.2">
      <c r="A26" s="354"/>
      <c r="B26" s="354"/>
      <c r="C26" s="109" t="s">
        <v>73</v>
      </c>
      <c r="D26" s="860" t="s">
        <v>73</v>
      </c>
      <c r="E26" s="861">
        <v>12.2</v>
      </c>
      <c r="F26" s="861">
        <v>29.9</v>
      </c>
      <c r="G26" s="861">
        <v>12.1</v>
      </c>
      <c r="H26" s="861">
        <v>12.2</v>
      </c>
      <c r="I26" s="862">
        <f t="shared" si="0"/>
        <v>1.0082644628099173</v>
      </c>
      <c r="J26" s="859"/>
      <c r="K26" s="355"/>
      <c r="L26" s="120"/>
    </row>
    <row r="27" spans="1:12" s="123" customFormat="1" ht="12.75" customHeight="1" x14ac:dyDescent="0.2">
      <c r="A27" s="356"/>
      <c r="B27" s="394"/>
      <c r="C27" s="398" t="s">
        <v>210</v>
      </c>
      <c r="D27" s="783" t="s">
        <v>210</v>
      </c>
      <c r="E27" s="806">
        <v>10.3</v>
      </c>
      <c r="F27" s="806">
        <v>22</v>
      </c>
      <c r="G27" s="806">
        <v>10.199999999999999</v>
      </c>
      <c r="H27" s="806">
        <v>10.6</v>
      </c>
      <c r="I27" s="863">
        <f t="shared" si="0"/>
        <v>1.0392156862745099</v>
      </c>
      <c r="J27" s="864"/>
      <c r="K27" s="357"/>
      <c r="L27" s="122"/>
    </row>
    <row r="28" spans="1:12" ht="12.75" customHeight="1" x14ac:dyDescent="0.2">
      <c r="A28" s="346"/>
      <c r="B28" s="346"/>
      <c r="C28" s="111" t="s">
        <v>211</v>
      </c>
      <c r="D28" s="782" t="s">
        <v>211</v>
      </c>
      <c r="E28" s="805">
        <v>8.6</v>
      </c>
      <c r="F28" s="805">
        <v>21.3</v>
      </c>
      <c r="G28" s="805">
        <v>9.3000000000000007</v>
      </c>
      <c r="H28" s="805">
        <v>7.8</v>
      </c>
      <c r="I28" s="112">
        <f t="shared" si="0"/>
        <v>0.83870967741935476</v>
      </c>
      <c r="J28" s="858"/>
      <c r="K28" s="350"/>
      <c r="L28" s="102"/>
    </row>
    <row r="29" spans="1:12" ht="12.75" customHeight="1" x14ac:dyDescent="0.2">
      <c r="A29" s="346"/>
      <c r="B29" s="346"/>
      <c r="C29" s="111" t="s">
        <v>212</v>
      </c>
      <c r="D29" s="782" t="s">
        <v>212</v>
      </c>
      <c r="E29" s="805">
        <v>5.9</v>
      </c>
      <c r="F29" s="805">
        <v>11.1</v>
      </c>
      <c r="G29" s="805">
        <v>5.9</v>
      </c>
      <c r="H29" s="805">
        <v>5.8</v>
      </c>
      <c r="I29" s="112">
        <f t="shared" si="0"/>
        <v>0.98305084745762705</v>
      </c>
      <c r="J29" s="858"/>
      <c r="K29" s="350"/>
      <c r="L29" s="102"/>
    </row>
    <row r="30" spans="1:12" ht="12.75" customHeight="1" x14ac:dyDescent="0.2">
      <c r="A30" s="346"/>
      <c r="B30" s="346"/>
      <c r="C30" s="111" t="s">
        <v>361</v>
      </c>
      <c r="D30" s="782" t="s">
        <v>380</v>
      </c>
      <c r="E30" s="805">
        <v>6.1</v>
      </c>
      <c r="F30" s="805">
        <v>14.2</v>
      </c>
      <c r="G30" s="805">
        <v>5.9</v>
      </c>
      <c r="H30" s="805">
        <v>6.3</v>
      </c>
      <c r="I30" s="112">
        <f t="shared" si="0"/>
        <v>1.0677966101694913</v>
      </c>
      <c r="J30" s="858"/>
      <c r="K30" s="350"/>
      <c r="L30" s="102"/>
    </row>
    <row r="31" spans="1:12" ht="12.75" customHeight="1" x14ac:dyDescent="0.2">
      <c r="A31" s="346"/>
      <c r="B31" s="346"/>
      <c r="C31" s="111" t="s">
        <v>348</v>
      </c>
      <c r="D31" s="782" t="s">
        <v>381</v>
      </c>
      <c r="E31" s="805">
        <v>10.4</v>
      </c>
      <c r="F31" s="805">
        <v>19.8</v>
      </c>
      <c r="G31" s="805">
        <v>12.1</v>
      </c>
      <c r="H31" s="805">
        <v>8.6</v>
      </c>
      <c r="I31" s="112">
        <f t="shared" si="0"/>
        <v>0.71074380165289253</v>
      </c>
      <c r="J31" s="858"/>
      <c r="K31" s="350"/>
      <c r="L31" s="102"/>
    </row>
    <row r="32" spans="1:12" ht="12.75" customHeight="1" x14ac:dyDescent="0.2">
      <c r="A32" s="346"/>
      <c r="B32" s="346"/>
      <c r="C32" s="111" t="s">
        <v>245</v>
      </c>
      <c r="D32" s="782" t="s">
        <v>386</v>
      </c>
      <c r="E32" s="805">
        <v>9</v>
      </c>
      <c r="F32" s="805">
        <v>14.4</v>
      </c>
      <c r="G32" s="805">
        <v>9.8000000000000007</v>
      </c>
      <c r="H32" s="805">
        <v>8.1999999999999993</v>
      </c>
      <c r="I32" s="112">
        <f t="shared" si="0"/>
        <v>0.83673469387755084</v>
      </c>
      <c r="J32" s="858"/>
      <c r="K32" s="350"/>
      <c r="L32" s="102"/>
    </row>
    <row r="33" spans="1:12" s="126" customFormat="1" ht="12.75" customHeight="1" x14ac:dyDescent="0.2">
      <c r="A33" s="395"/>
      <c r="B33" s="346"/>
      <c r="C33" s="111" t="s">
        <v>213</v>
      </c>
      <c r="D33" s="782" t="s">
        <v>213</v>
      </c>
      <c r="E33" s="805">
        <v>6.9</v>
      </c>
      <c r="F33" s="805">
        <v>20.399999999999999</v>
      </c>
      <c r="G33" s="805">
        <v>6.6</v>
      </c>
      <c r="H33" s="805">
        <v>7.3</v>
      </c>
      <c r="I33" s="112">
        <f t="shared" si="0"/>
        <v>1.1060606060606062</v>
      </c>
      <c r="J33" s="858"/>
      <c r="K33" s="358"/>
      <c r="L33" s="124"/>
    </row>
    <row r="34" spans="1:12" ht="12.75" customHeight="1" x14ac:dyDescent="0.2">
      <c r="A34" s="346"/>
      <c r="B34" s="346"/>
      <c r="C34" s="111" t="s">
        <v>360</v>
      </c>
      <c r="D34" s="782" t="s">
        <v>379</v>
      </c>
      <c r="E34" s="805">
        <v>5.0999999999999996</v>
      </c>
      <c r="F34" s="805">
        <v>13.6</v>
      </c>
      <c r="G34" s="805">
        <v>5.2</v>
      </c>
      <c r="H34" s="805">
        <v>5</v>
      </c>
      <c r="I34" s="112">
        <f t="shared" si="0"/>
        <v>0.96153846153846145</v>
      </c>
      <c r="J34" s="858"/>
      <c r="K34" s="350"/>
      <c r="L34" s="102"/>
    </row>
    <row r="35" spans="1:12" ht="12.75" customHeight="1" x14ac:dyDescent="0.2">
      <c r="A35" s="346"/>
      <c r="B35" s="346"/>
      <c r="C35" s="111" t="s">
        <v>214</v>
      </c>
      <c r="D35" s="782" t="s">
        <v>214</v>
      </c>
      <c r="E35" s="805">
        <v>4.5</v>
      </c>
      <c r="F35" s="805">
        <v>11</v>
      </c>
      <c r="G35" s="805">
        <v>3.7</v>
      </c>
      <c r="H35" s="805">
        <v>5.5</v>
      </c>
      <c r="I35" s="112">
        <f t="shared" si="0"/>
        <v>1.4864864864864864</v>
      </c>
      <c r="J35" s="858"/>
      <c r="K35" s="350"/>
      <c r="L35" s="102"/>
    </row>
    <row r="36" spans="1:12" s="117" customFormat="1" ht="12.75" customHeight="1" x14ac:dyDescent="0.2">
      <c r="A36" s="393"/>
      <c r="B36" s="346"/>
      <c r="C36" s="111" t="s">
        <v>382</v>
      </c>
      <c r="D36" s="782" t="s">
        <v>382</v>
      </c>
      <c r="E36" s="805">
        <v>6.5</v>
      </c>
      <c r="F36" s="805" t="s">
        <v>668</v>
      </c>
      <c r="G36" s="805">
        <v>7.1</v>
      </c>
      <c r="H36" s="805">
        <v>5.8</v>
      </c>
      <c r="I36" s="112">
        <f t="shared" si="0"/>
        <v>0.81690140845070425</v>
      </c>
      <c r="J36" s="859"/>
      <c r="K36" s="352"/>
      <c r="L36" s="116"/>
    </row>
    <row r="37" spans="1:12" ht="12.75" customHeight="1" x14ac:dyDescent="0.2">
      <c r="A37" s="346"/>
      <c r="B37" s="346"/>
      <c r="C37" s="111" t="s">
        <v>215</v>
      </c>
      <c r="D37" s="782" t="s">
        <v>215</v>
      </c>
      <c r="E37" s="805">
        <v>7</v>
      </c>
      <c r="F37" s="805">
        <v>19.600000000000001</v>
      </c>
      <c r="G37" s="805">
        <v>7.2</v>
      </c>
      <c r="H37" s="805">
        <v>6.7</v>
      </c>
      <c r="I37" s="112">
        <f t="shared" si="0"/>
        <v>0.93055555555555558</v>
      </c>
      <c r="J37" s="858"/>
      <c r="K37" s="350"/>
      <c r="L37" s="102"/>
    </row>
    <row r="38" spans="1:12" s="123" customFormat="1" ht="12.75" customHeight="1" x14ac:dyDescent="0.2">
      <c r="A38" s="356"/>
      <c r="B38" s="396"/>
      <c r="C38" s="398" t="s">
        <v>216</v>
      </c>
      <c r="D38" s="783" t="s">
        <v>387</v>
      </c>
      <c r="E38" s="806">
        <v>8.9</v>
      </c>
      <c r="F38" s="806">
        <v>19.7</v>
      </c>
      <c r="G38" s="806">
        <v>8.8000000000000007</v>
      </c>
      <c r="H38" s="806">
        <v>9.1</v>
      </c>
      <c r="I38" s="863">
        <f t="shared" si="0"/>
        <v>1.0340909090909089</v>
      </c>
      <c r="J38" s="864"/>
      <c r="K38" s="357"/>
      <c r="L38" s="122"/>
    </row>
    <row r="39" spans="1:12" ht="23.25" customHeight="1" x14ac:dyDescent="0.2">
      <c r="A39" s="346"/>
      <c r="B39" s="346"/>
      <c r="C39" s="111" t="s">
        <v>406</v>
      </c>
      <c r="D39" s="784" t="s">
        <v>406</v>
      </c>
      <c r="E39" s="805">
        <v>4.9000000000000004</v>
      </c>
      <c r="F39" s="805">
        <v>10.3</v>
      </c>
      <c r="G39" s="805">
        <v>4.9000000000000004</v>
      </c>
      <c r="H39" s="805">
        <v>4.9000000000000004</v>
      </c>
      <c r="I39" s="112">
        <f t="shared" si="0"/>
        <v>1</v>
      </c>
      <c r="J39" s="858"/>
      <c r="K39" s="350"/>
      <c r="L39" s="102"/>
    </row>
    <row r="40" spans="1:12" s="132" customFormat="1" ht="12" customHeight="1" x14ac:dyDescent="0.2">
      <c r="A40" s="397"/>
      <c r="B40" s="346"/>
      <c r="C40" s="127"/>
      <c r="D40" s="128"/>
      <c r="E40" s="129"/>
      <c r="F40" s="129"/>
      <c r="G40" s="130"/>
      <c r="H40" s="130"/>
      <c r="I40" s="130"/>
      <c r="J40" s="130"/>
      <c r="K40" s="359"/>
      <c r="L40" s="131"/>
    </row>
    <row r="41" spans="1:12" ht="17.25" customHeight="1" x14ac:dyDescent="0.2">
      <c r="A41" s="346"/>
      <c r="B41" s="346"/>
      <c r="C41" s="891"/>
      <c r="D41" s="891"/>
      <c r="E41" s="892"/>
      <c r="F41" s="1585"/>
      <c r="G41" s="1585"/>
      <c r="H41" s="1585"/>
      <c r="I41" s="1585"/>
      <c r="J41" s="1585"/>
      <c r="K41" s="360"/>
      <c r="L41" s="100"/>
    </row>
    <row r="42" spans="1:12" ht="17.25" customHeight="1" x14ac:dyDescent="0.2">
      <c r="A42" s="346"/>
      <c r="B42" s="346"/>
      <c r="C42" s="891"/>
      <c r="D42" s="1592" t="s">
        <v>639</v>
      </c>
      <c r="E42" s="1584"/>
      <c r="F42" s="1584"/>
      <c r="G42" s="893"/>
      <c r="H42" s="893"/>
      <c r="I42" s="1585"/>
      <c r="J42" s="1585"/>
      <c r="K42" s="360"/>
      <c r="L42" s="100"/>
    </row>
    <row r="43" spans="1:12" ht="17.25" customHeight="1" x14ac:dyDescent="0.2">
      <c r="A43" s="346"/>
      <c r="B43" s="346"/>
      <c r="C43" s="891"/>
      <c r="D43" s="1584"/>
      <c r="E43" s="1584"/>
      <c r="F43" s="1584"/>
      <c r="G43" s="893"/>
      <c r="H43" s="893"/>
      <c r="I43" s="1585"/>
      <c r="J43" s="1585"/>
      <c r="K43" s="360"/>
      <c r="L43" s="100"/>
    </row>
    <row r="44" spans="1:12" ht="17.25" customHeight="1" x14ac:dyDescent="0.2">
      <c r="A44" s="346"/>
      <c r="B44" s="346"/>
      <c r="C44" s="891"/>
      <c r="D44" s="1584" t="s">
        <v>505</v>
      </c>
      <c r="E44" s="1584"/>
      <c r="F44" s="1584"/>
      <c r="G44" s="893"/>
      <c r="H44" s="893"/>
      <c r="I44" s="1585"/>
      <c r="J44" s="1585"/>
      <c r="K44" s="360"/>
      <c r="L44" s="100"/>
    </row>
    <row r="45" spans="1:12" ht="17.25" customHeight="1" x14ac:dyDescent="0.2">
      <c r="A45" s="346"/>
      <c r="B45" s="346"/>
      <c r="C45" s="891"/>
      <c r="D45" s="1584"/>
      <c r="E45" s="1584"/>
      <c r="F45" s="1584"/>
      <c r="G45" s="893"/>
      <c r="H45" s="893"/>
      <c r="I45" s="1585"/>
      <c r="J45" s="1585"/>
      <c r="K45" s="360"/>
      <c r="L45" s="100"/>
    </row>
    <row r="46" spans="1:12" ht="17.25" customHeight="1" x14ac:dyDescent="0.2">
      <c r="A46" s="346"/>
      <c r="B46" s="346"/>
      <c r="C46" s="891"/>
      <c r="D46" s="1584"/>
      <c r="E46" s="1584"/>
      <c r="F46" s="1584"/>
      <c r="G46" s="893"/>
      <c r="H46" s="893"/>
      <c r="I46" s="1585"/>
      <c r="J46" s="1585"/>
      <c r="K46" s="360"/>
      <c r="L46" s="100"/>
    </row>
    <row r="47" spans="1:12" ht="17.25" customHeight="1" x14ac:dyDescent="0.2">
      <c r="A47" s="346"/>
      <c r="B47" s="346"/>
      <c r="C47" s="891"/>
      <c r="D47" s="1584" t="s">
        <v>640</v>
      </c>
      <c r="E47" s="1584"/>
      <c r="F47" s="1584"/>
      <c r="G47" s="893"/>
      <c r="H47" s="893"/>
      <c r="I47" s="1585"/>
      <c r="J47" s="1585"/>
      <c r="K47" s="360"/>
      <c r="L47" s="100"/>
    </row>
    <row r="48" spans="1:12" ht="17.25" customHeight="1" x14ac:dyDescent="0.2">
      <c r="A48" s="346"/>
      <c r="B48" s="346"/>
      <c r="C48" s="891"/>
      <c r="D48" s="1584"/>
      <c r="E48" s="1584"/>
      <c r="F48" s="1584"/>
      <c r="G48" s="893"/>
      <c r="H48" s="893"/>
      <c r="I48" s="1585"/>
      <c r="J48" s="1585"/>
      <c r="K48" s="360"/>
      <c r="L48" s="100"/>
    </row>
    <row r="49" spans="1:12" ht="17.25" customHeight="1" x14ac:dyDescent="0.2">
      <c r="A49" s="346"/>
      <c r="B49" s="346"/>
      <c r="C49" s="891"/>
      <c r="D49" s="1584"/>
      <c r="E49" s="1584"/>
      <c r="F49" s="1584"/>
      <c r="G49" s="893"/>
      <c r="H49" s="893"/>
      <c r="I49" s="1585"/>
      <c r="J49" s="1585"/>
      <c r="K49" s="360"/>
      <c r="L49" s="100"/>
    </row>
    <row r="50" spans="1:12" ht="17.25" customHeight="1" x14ac:dyDescent="0.2">
      <c r="A50" s="346"/>
      <c r="B50" s="346"/>
      <c r="C50" s="891"/>
      <c r="D50" s="1584" t="s">
        <v>506</v>
      </c>
      <c r="E50" s="1584"/>
      <c r="F50" s="1584"/>
      <c r="G50" s="893"/>
      <c r="H50" s="893"/>
      <c r="I50" s="1585"/>
      <c r="J50" s="1585"/>
      <c r="K50" s="360"/>
      <c r="L50" s="100"/>
    </row>
    <row r="51" spans="1:12" ht="17.25" customHeight="1" x14ac:dyDescent="0.2">
      <c r="A51" s="346"/>
      <c r="B51" s="346"/>
      <c r="C51" s="891"/>
      <c r="D51" s="1584"/>
      <c r="E51" s="1584"/>
      <c r="F51" s="1584"/>
      <c r="G51" s="893"/>
      <c r="H51" s="893"/>
      <c r="I51" s="1585"/>
      <c r="J51" s="1585"/>
      <c r="K51" s="360"/>
      <c r="L51" s="100"/>
    </row>
    <row r="52" spans="1:12" ht="17.25" customHeight="1" x14ac:dyDescent="0.2">
      <c r="A52" s="346"/>
      <c r="B52" s="346"/>
      <c r="C52" s="891"/>
      <c r="D52" s="1584"/>
      <c r="E52" s="1584"/>
      <c r="F52" s="1584"/>
      <c r="G52" s="893"/>
      <c r="H52" s="893"/>
      <c r="I52" s="1585"/>
      <c r="J52" s="1585"/>
      <c r="K52" s="360"/>
      <c r="L52" s="100"/>
    </row>
    <row r="53" spans="1:12" s="126" customFormat="1" ht="17.25" customHeight="1" x14ac:dyDescent="0.2">
      <c r="A53" s="395"/>
      <c r="B53" s="346"/>
      <c r="C53" s="891"/>
      <c r="D53" s="1592" t="s">
        <v>507</v>
      </c>
      <c r="E53" s="1584"/>
      <c r="F53" s="1584"/>
      <c r="G53" s="893"/>
      <c r="H53" s="893"/>
      <c r="I53" s="1585"/>
      <c r="J53" s="1585"/>
      <c r="K53" s="361"/>
      <c r="L53" s="125"/>
    </row>
    <row r="54" spans="1:12" ht="17.25" customHeight="1" x14ac:dyDescent="0.2">
      <c r="A54" s="346"/>
      <c r="B54" s="346"/>
      <c r="C54" s="891"/>
      <c r="D54" s="1584"/>
      <c r="E54" s="1584"/>
      <c r="F54" s="1584"/>
      <c r="G54" s="893"/>
      <c r="H54" s="893"/>
      <c r="I54" s="1585"/>
      <c r="J54" s="1585"/>
      <c r="K54" s="360"/>
      <c r="L54" s="100"/>
    </row>
    <row r="55" spans="1:12" ht="17.25" customHeight="1" x14ac:dyDescent="0.2">
      <c r="A55" s="346"/>
      <c r="B55" s="346"/>
      <c r="C55" s="891"/>
      <c r="D55" s="1584"/>
      <c r="E55" s="1584"/>
      <c r="F55" s="1584"/>
      <c r="G55" s="893"/>
      <c r="H55" s="893"/>
      <c r="I55" s="1585"/>
      <c r="J55" s="1585"/>
      <c r="K55" s="360"/>
      <c r="L55" s="100"/>
    </row>
    <row r="56" spans="1:12" ht="5.25" customHeight="1" x14ac:dyDescent="0.2">
      <c r="A56" s="346"/>
      <c r="B56" s="346"/>
      <c r="C56" s="891"/>
      <c r="D56" s="893"/>
      <c r="E56" s="893"/>
      <c r="F56" s="893"/>
      <c r="G56" s="893"/>
      <c r="H56" s="893"/>
      <c r="I56" s="1585"/>
      <c r="J56" s="1585"/>
      <c r="K56" s="360"/>
      <c r="L56" s="100"/>
    </row>
    <row r="57" spans="1:12" ht="18.75" customHeight="1" x14ac:dyDescent="0.2">
      <c r="A57" s="346"/>
      <c r="B57" s="346"/>
      <c r="C57" s="891"/>
      <c r="D57" s="891"/>
      <c r="E57" s="892"/>
      <c r="F57" s="1585"/>
      <c r="G57" s="1585"/>
      <c r="H57" s="1585"/>
      <c r="I57" s="1585"/>
      <c r="J57" s="1585"/>
      <c r="K57" s="360"/>
      <c r="L57" s="100"/>
    </row>
    <row r="58" spans="1:12" ht="18.75" customHeight="1" x14ac:dyDescent="0.2">
      <c r="A58" s="346"/>
      <c r="B58" s="346"/>
      <c r="C58" s="1586" t="s">
        <v>508</v>
      </c>
      <c r="D58" s="1586"/>
      <c r="E58" s="1586"/>
      <c r="F58" s="1586"/>
      <c r="G58" s="1586"/>
      <c r="H58" s="1586"/>
      <c r="I58" s="1586"/>
      <c r="J58" s="1586"/>
      <c r="K58" s="835"/>
      <c r="L58" s="100"/>
    </row>
    <row r="59" spans="1:12" ht="11.25" customHeight="1" x14ac:dyDescent="0.2">
      <c r="A59" s="346"/>
      <c r="B59" s="346"/>
      <c r="C59" s="1587" t="s">
        <v>669</v>
      </c>
      <c r="D59" s="1586"/>
      <c r="E59" s="1586"/>
      <c r="F59" s="1586"/>
      <c r="G59" s="1586"/>
      <c r="H59" s="1586"/>
      <c r="I59" s="1586"/>
      <c r="J59" s="1586"/>
      <c r="K59" s="1588"/>
      <c r="L59" s="100"/>
    </row>
    <row r="60" spans="1:12" ht="13.5" customHeight="1" x14ac:dyDescent="0.2">
      <c r="A60" s="346"/>
      <c r="B60" s="346"/>
      <c r="C60" s="1589"/>
      <c r="D60" s="1590"/>
      <c r="E60" s="1590"/>
      <c r="F60" s="133"/>
      <c r="G60" s="134"/>
      <c r="H60" s="134"/>
      <c r="I60" s="1591">
        <v>42401</v>
      </c>
      <c r="J60" s="1591"/>
      <c r="K60" s="489">
        <v>21</v>
      </c>
      <c r="L60" s="100"/>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47:F49"/>
    <mergeCell ref="D44:F46"/>
    <mergeCell ref="D50:F52"/>
    <mergeCell ref="I43:J43"/>
    <mergeCell ref="I44:J44"/>
    <mergeCell ref="I45:J45"/>
    <mergeCell ref="I46:J46"/>
    <mergeCell ref="I47:J47"/>
    <mergeCell ref="I48:J48"/>
    <mergeCell ref="I49:J49"/>
    <mergeCell ref="I50:J50"/>
    <mergeCell ref="I51:J51"/>
    <mergeCell ref="I52:J52"/>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8"/>
      <c r="C1" s="218"/>
      <c r="D1" s="218"/>
      <c r="E1" s="217"/>
      <c r="F1" s="1358" t="s">
        <v>43</v>
      </c>
      <c r="G1" s="1358"/>
      <c r="H1" s="1358"/>
      <c r="I1" s="4"/>
      <c r="J1" s="4"/>
      <c r="K1" s="4"/>
      <c r="L1" s="4"/>
      <c r="M1" s="4"/>
      <c r="N1" s="4"/>
      <c r="O1" s="4"/>
    </row>
    <row r="2" spans="1:15" ht="13.5" customHeight="1" x14ac:dyDescent="0.2">
      <c r="A2" s="2"/>
      <c r="B2" s="224"/>
      <c r="C2" s="1363"/>
      <c r="D2" s="1363"/>
      <c r="E2" s="1363"/>
      <c r="F2" s="1363"/>
      <c r="G2" s="1363"/>
      <c r="H2" s="4"/>
      <c r="I2" s="4"/>
      <c r="J2" s="4"/>
      <c r="K2" s="4"/>
      <c r="L2" s="4"/>
      <c r="M2" s="4"/>
      <c r="N2" s="4"/>
      <c r="O2" s="4"/>
    </row>
    <row r="3" spans="1:15" x14ac:dyDescent="0.2">
      <c r="A3" s="2"/>
      <c r="B3" s="225"/>
      <c r="C3" s="1363"/>
      <c r="D3" s="1363"/>
      <c r="E3" s="1363"/>
      <c r="F3" s="1363"/>
      <c r="G3" s="1363"/>
      <c r="H3" s="1"/>
      <c r="I3" s="4"/>
      <c r="J3" s="4"/>
      <c r="K3" s="4"/>
      <c r="L3" s="4"/>
      <c r="M3" s="4"/>
      <c r="N3" s="4"/>
      <c r="O3" s="2"/>
    </row>
    <row r="4" spans="1:15" ht="12.75" customHeight="1" x14ac:dyDescent="0.2">
      <c r="A4" s="2"/>
      <c r="B4" s="227"/>
      <c r="C4" s="1356" t="s">
        <v>48</v>
      </c>
      <c r="D4" s="1357"/>
      <c r="E4" s="1357"/>
      <c r="F4" s="1357"/>
      <c r="G4" s="1357"/>
      <c r="H4" s="1357"/>
      <c r="I4" s="4"/>
      <c r="J4" s="4"/>
      <c r="K4" s="4"/>
      <c r="L4" s="4"/>
      <c r="M4" s="17"/>
      <c r="N4" s="4"/>
      <c r="O4" s="2"/>
    </row>
    <row r="5" spans="1:15" s="7" customFormat="1" ht="16.5" customHeight="1" x14ac:dyDescent="0.2">
      <c r="A5" s="6"/>
      <c r="B5" s="226"/>
      <c r="C5" s="1357"/>
      <c r="D5" s="1357"/>
      <c r="E5" s="1357"/>
      <c r="F5" s="1357"/>
      <c r="G5" s="1357"/>
      <c r="H5" s="1357"/>
      <c r="I5" s="4"/>
      <c r="J5" s="4"/>
      <c r="K5" s="4"/>
      <c r="L5" s="4"/>
      <c r="M5" s="17"/>
      <c r="N5" s="4"/>
      <c r="O5" s="6"/>
    </row>
    <row r="6" spans="1:15" ht="11.25" customHeight="1" x14ac:dyDescent="0.2">
      <c r="A6" s="2"/>
      <c r="B6" s="227"/>
      <c r="C6" s="1357"/>
      <c r="D6" s="1357"/>
      <c r="E6" s="1357"/>
      <c r="F6" s="1357"/>
      <c r="G6" s="1357"/>
      <c r="H6" s="1357"/>
      <c r="I6" s="4"/>
      <c r="J6" s="4"/>
      <c r="K6" s="4"/>
      <c r="L6" s="4"/>
      <c r="M6" s="17"/>
      <c r="N6" s="4"/>
      <c r="O6" s="2"/>
    </row>
    <row r="7" spans="1:15" ht="11.25" customHeight="1" x14ac:dyDescent="0.2">
      <c r="A7" s="2"/>
      <c r="B7" s="227"/>
      <c r="C7" s="1357"/>
      <c r="D7" s="1357"/>
      <c r="E7" s="1357"/>
      <c r="F7" s="1357"/>
      <c r="G7" s="1357"/>
      <c r="H7" s="1357"/>
      <c r="I7" s="4"/>
      <c r="J7" s="4"/>
      <c r="K7" s="4"/>
      <c r="L7" s="4"/>
      <c r="M7" s="17"/>
      <c r="N7" s="4"/>
      <c r="O7" s="2"/>
    </row>
    <row r="8" spans="1:15" ht="117" customHeight="1" x14ac:dyDescent="0.2">
      <c r="A8" s="2"/>
      <c r="B8" s="227"/>
      <c r="C8" s="1357"/>
      <c r="D8" s="1357"/>
      <c r="E8" s="1357"/>
      <c r="F8" s="1357"/>
      <c r="G8" s="1357"/>
      <c r="H8" s="1357"/>
      <c r="I8" s="4"/>
      <c r="J8" s="4"/>
      <c r="K8" s="4"/>
      <c r="L8" s="4"/>
      <c r="M8" s="17"/>
      <c r="N8" s="4"/>
      <c r="O8" s="2"/>
    </row>
    <row r="9" spans="1:15" ht="10.5" customHeight="1" x14ac:dyDescent="0.2">
      <c r="A9" s="2"/>
      <c r="B9" s="227"/>
      <c r="C9" s="1357"/>
      <c r="D9" s="1357"/>
      <c r="E9" s="1357"/>
      <c r="F9" s="1357"/>
      <c r="G9" s="1357"/>
      <c r="H9" s="1357"/>
      <c r="I9" s="4"/>
      <c r="J9" s="4"/>
      <c r="K9" s="4"/>
      <c r="L9" s="4"/>
      <c r="M9" s="17"/>
      <c r="N9" s="3"/>
      <c r="O9" s="2"/>
    </row>
    <row r="10" spans="1:15" ht="11.25" customHeight="1" x14ac:dyDescent="0.2">
      <c r="A10" s="2"/>
      <c r="B10" s="227"/>
      <c r="C10" s="1357"/>
      <c r="D10" s="1357"/>
      <c r="E10" s="1357"/>
      <c r="F10" s="1357"/>
      <c r="G10" s="1357"/>
      <c r="H10" s="1357"/>
      <c r="I10" s="4"/>
      <c r="J10" s="4"/>
      <c r="K10" s="4"/>
      <c r="L10" s="4"/>
      <c r="M10" s="17"/>
      <c r="N10" s="3"/>
      <c r="O10" s="2"/>
    </row>
    <row r="11" spans="1:15" ht="3.75" customHeight="1" x14ac:dyDescent="0.2">
      <c r="A11" s="2"/>
      <c r="B11" s="227"/>
      <c r="C11" s="1357"/>
      <c r="D11" s="1357"/>
      <c r="E11" s="1357"/>
      <c r="F11" s="1357"/>
      <c r="G11" s="1357"/>
      <c r="H11" s="1357"/>
      <c r="I11" s="4"/>
      <c r="J11" s="4"/>
      <c r="K11" s="4"/>
      <c r="L11" s="4"/>
      <c r="M11" s="17"/>
      <c r="N11" s="3"/>
      <c r="O11" s="2"/>
    </row>
    <row r="12" spans="1:15" ht="11.25" customHeight="1" x14ac:dyDescent="0.2">
      <c r="A12" s="2"/>
      <c r="B12" s="227"/>
      <c r="C12" s="1357"/>
      <c r="D12" s="1357"/>
      <c r="E12" s="1357"/>
      <c r="F12" s="1357"/>
      <c r="G12" s="1357"/>
      <c r="H12" s="1357"/>
      <c r="I12" s="4"/>
      <c r="J12" s="4"/>
      <c r="K12" s="4"/>
      <c r="L12" s="4"/>
      <c r="M12" s="17"/>
      <c r="N12" s="3"/>
      <c r="O12" s="2"/>
    </row>
    <row r="13" spans="1:15" ht="11.25" customHeight="1" x14ac:dyDescent="0.2">
      <c r="A13" s="2"/>
      <c r="B13" s="227"/>
      <c r="C13" s="1357"/>
      <c r="D13" s="1357"/>
      <c r="E13" s="1357"/>
      <c r="F13" s="1357"/>
      <c r="G13" s="1357"/>
      <c r="H13" s="1357"/>
      <c r="I13" s="4"/>
      <c r="J13" s="4"/>
      <c r="K13" s="4"/>
      <c r="L13" s="4"/>
      <c r="M13" s="17"/>
      <c r="N13" s="3"/>
      <c r="O13" s="2"/>
    </row>
    <row r="14" spans="1:15" ht="15.75" customHeight="1" x14ac:dyDescent="0.2">
      <c r="A14" s="2"/>
      <c r="B14" s="227"/>
      <c r="C14" s="1357"/>
      <c r="D14" s="1357"/>
      <c r="E14" s="1357"/>
      <c r="F14" s="1357"/>
      <c r="G14" s="1357"/>
      <c r="H14" s="1357"/>
      <c r="I14" s="4"/>
      <c r="J14" s="4"/>
      <c r="K14" s="4"/>
      <c r="L14" s="4"/>
      <c r="M14" s="17"/>
      <c r="N14" s="3"/>
      <c r="O14" s="2"/>
    </row>
    <row r="15" spans="1:15" ht="22.5" customHeight="1" x14ac:dyDescent="0.2">
      <c r="A15" s="2"/>
      <c r="B15" s="227"/>
      <c r="C15" s="1357"/>
      <c r="D15" s="1357"/>
      <c r="E15" s="1357"/>
      <c r="F15" s="1357"/>
      <c r="G15" s="1357"/>
      <c r="H15" s="1357"/>
      <c r="I15" s="4"/>
      <c r="J15" s="4"/>
      <c r="K15" s="4"/>
      <c r="L15" s="4"/>
      <c r="M15" s="17"/>
      <c r="N15" s="3"/>
      <c r="O15" s="2"/>
    </row>
    <row r="16" spans="1:15" ht="11.25" customHeight="1" x14ac:dyDescent="0.2">
      <c r="A16" s="2"/>
      <c r="B16" s="227"/>
      <c r="C16" s="1357"/>
      <c r="D16" s="1357"/>
      <c r="E16" s="1357"/>
      <c r="F16" s="1357"/>
      <c r="G16" s="1357"/>
      <c r="H16" s="1357"/>
      <c r="I16" s="4"/>
      <c r="J16" s="4"/>
      <c r="K16" s="4"/>
      <c r="L16" s="4"/>
      <c r="M16" s="17"/>
      <c r="N16" s="3"/>
      <c r="O16" s="2"/>
    </row>
    <row r="17" spans="1:15" ht="11.25" customHeight="1" x14ac:dyDescent="0.2">
      <c r="A17" s="2"/>
      <c r="B17" s="227"/>
      <c r="C17" s="1357"/>
      <c r="D17" s="1357"/>
      <c r="E17" s="1357"/>
      <c r="F17" s="1357"/>
      <c r="G17" s="1357"/>
      <c r="H17" s="1357"/>
      <c r="I17" s="4"/>
      <c r="J17" s="4"/>
      <c r="K17" s="4"/>
      <c r="L17" s="4"/>
      <c r="M17" s="17"/>
      <c r="N17" s="3"/>
      <c r="O17" s="2"/>
    </row>
    <row r="18" spans="1:15" ht="11.25" customHeight="1" x14ac:dyDescent="0.2">
      <c r="A18" s="2"/>
      <c r="B18" s="227"/>
      <c r="C18" s="1357"/>
      <c r="D18" s="1357"/>
      <c r="E18" s="1357"/>
      <c r="F18" s="1357"/>
      <c r="G18" s="1357"/>
      <c r="H18" s="1357"/>
      <c r="I18" s="5"/>
      <c r="J18" s="5"/>
      <c r="K18" s="5"/>
      <c r="L18" s="5"/>
      <c r="M18" s="5"/>
      <c r="N18" s="3"/>
      <c r="O18" s="2"/>
    </row>
    <row r="19" spans="1:15" ht="11.25" customHeight="1" x14ac:dyDescent="0.2">
      <c r="A19" s="2"/>
      <c r="B19" s="227"/>
      <c r="C19" s="1357"/>
      <c r="D19" s="1357"/>
      <c r="E19" s="1357"/>
      <c r="F19" s="1357"/>
      <c r="G19" s="1357"/>
      <c r="H19" s="1357"/>
      <c r="I19" s="18"/>
      <c r="J19" s="18"/>
      <c r="K19" s="18"/>
      <c r="L19" s="18"/>
      <c r="M19" s="18"/>
      <c r="N19" s="3"/>
      <c r="O19" s="2"/>
    </row>
    <row r="20" spans="1:15" ht="11.25" customHeight="1" x14ac:dyDescent="0.2">
      <c r="A20" s="2"/>
      <c r="B20" s="227"/>
      <c r="C20" s="1357"/>
      <c r="D20" s="1357"/>
      <c r="E20" s="1357"/>
      <c r="F20" s="1357"/>
      <c r="G20" s="1357"/>
      <c r="H20" s="1357"/>
      <c r="I20" s="11"/>
      <c r="J20" s="11"/>
      <c r="K20" s="11"/>
      <c r="L20" s="11"/>
      <c r="M20" s="11"/>
      <c r="N20" s="3"/>
      <c r="O20" s="2"/>
    </row>
    <row r="21" spans="1:15" ht="11.25" customHeight="1" x14ac:dyDescent="0.2">
      <c r="A21" s="2"/>
      <c r="B21" s="227"/>
      <c r="C21" s="1357"/>
      <c r="D21" s="1357"/>
      <c r="E21" s="1357"/>
      <c r="F21" s="1357"/>
      <c r="G21" s="1357"/>
      <c r="H21" s="1357"/>
      <c r="I21" s="11"/>
      <c r="J21" s="11"/>
      <c r="K21" s="11"/>
      <c r="L21" s="11"/>
      <c r="M21" s="11"/>
      <c r="N21" s="3"/>
      <c r="O21" s="2"/>
    </row>
    <row r="22" spans="1:15" ht="12" customHeight="1" x14ac:dyDescent="0.2">
      <c r="A22" s="2"/>
      <c r="B22" s="227"/>
      <c r="C22" s="23"/>
      <c r="D22" s="23"/>
      <c r="E22" s="23"/>
      <c r="F22" s="23"/>
      <c r="G22" s="23"/>
      <c r="H22" s="23"/>
      <c r="I22" s="13"/>
      <c r="J22" s="13"/>
      <c r="K22" s="13"/>
      <c r="L22" s="13"/>
      <c r="M22" s="13"/>
      <c r="N22" s="3"/>
      <c r="O22" s="2"/>
    </row>
    <row r="23" spans="1:15" ht="27.75" customHeight="1" x14ac:dyDescent="0.2">
      <c r="A23" s="2"/>
      <c r="B23" s="227"/>
      <c r="C23" s="23"/>
      <c r="D23" s="23"/>
      <c r="E23" s="23"/>
      <c r="F23" s="23"/>
      <c r="G23" s="23"/>
      <c r="H23" s="23"/>
      <c r="I23" s="11"/>
      <c r="J23" s="11"/>
      <c r="K23" s="11"/>
      <c r="L23" s="11"/>
      <c r="M23" s="11"/>
      <c r="N23" s="3"/>
      <c r="O23" s="2"/>
    </row>
    <row r="24" spans="1:15" ht="18" customHeight="1" x14ac:dyDescent="0.2">
      <c r="A24" s="2"/>
      <c r="B24" s="227"/>
      <c r="C24" s="9"/>
      <c r="D24" s="13"/>
      <c r="E24" s="15"/>
      <c r="F24" s="13"/>
      <c r="G24" s="10"/>
      <c r="H24" s="13"/>
      <c r="I24" s="13"/>
      <c r="J24" s="13"/>
      <c r="K24" s="13"/>
      <c r="L24" s="13"/>
      <c r="M24" s="13"/>
      <c r="N24" s="3"/>
      <c r="O24" s="2"/>
    </row>
    <row r="25" spans="1:15" ht="18" customHeight="1" x14ac:dyDescent="0.2">
      <c r="A25" s="2"/>
      <c r="B25" s="227"/>
      <c r="C25" s="12"/>
      <c r="D25" s="13"/>
      <c r="E25" s="8"/>
      <c r="F25" s="11"/>
      <c r="G25" s="10"/>
      <c r="H25" s="11"/>
      <c r="I25" s="11"/>
      <c r="J25" s="11"/>
      <c r="K25" s="11"/>
      <c r="L25" s="11"/>
      <c r="M25" s="11"/>
      <c r="N25" s="3"/>
      <c r="O25" s="2"/>
    </row>
    <row r="26" spans="1:15" x14ac:dyDescent="0.2">
      <c r="A26" s="2"/>
      <c r="B26" s="227"/>
      <c r="C26" s="12"/>
      <c r="D26" s="13"/>
      <c r="E26" s="8"/>
      <c r="F26" s="11"/>
      <c r="G26" s="10"/>
      <c r="H26" s="11"/>
      <c r="I26" s="11"/>
      <c r="J26" s="11"/>
      <c r="K26" s="11"/>
      <c r="L26" s="11"/>
      <c r="M26" s="11"/>
      <c r="N26" s="3"/>
      <c r="O26" s="2"/>
    </row>
    <row r="27" spans="1:15" ht="13.5" customHeight="1" x14ac:dyDescent="0.2">
      <c r="A27" s="2"/>
      <c r="B27" s="227"/>
      <c r="C27" s="12"/>
      <c r="D27" s="13"/>
      <c r="E27" s="8"/>
      <c r="F27" s="11"/>
      <c r="G27" s="10"/>
      <c r="H27" s="313"/>
      <c r="I27" s="314" t="s">
        <v>42</v>
      </c>
      <c r="J27" s="315"/>
      <c r="K27" s="315"/>
      <c r="L27" s="316"/>
      <c r="M27" s="316"/>
      <c r="N27" s="3"/>
      <c r="O27" s="2"/>
    </row>
    <row r="28" spans="1:15" ht="10.5" customHeight="1" x14ac:dyDescent="0.2">
      <c r="A28" s="2"/>
      <c r="B28" s="227"/>
      <c r="C28" s="9"/>
      <c r="D28" s="13"/>
      <c r="E28" s="15"/>
      <c r="F28" s="13"/>
      <c r="G28" s="10"/>
      <c r="H28" s="13"/>
      <c r="I28" s="317"/>
      <c r="J28" s="317"/>
      <c r="K28" s="317"/>
      <c r="L28" s="317"/>
      <c r="M28" s="488"/>
      <c r="N28" s="318"/>
      <c r="O28" s="2"/>
    </row>
    <row r="29" spans="1:15" ht="16.5" customHeight="1" x14ac:dyDescent="0.2">
      <c r="A29" s="2"/>
      <c r="B29" s="227"/>
      <c r="C29" s="9"/>
      <c r="D29" s="13"/>
      <c r="E29" s="15"/>
      <c r="F29" s="13"/>
      <c r="G29" s="10"/>
      <c r="H29" s="13"/>
      <c r="I29" s="13" t="s">
        <v>473</v>
      </c>
      <c r="J29" s="13"/>
      <c r="K29" s="13"/>
      <c r="L29" s="13"/>
      <c r="M29" s="488"/>
      <c r="N29" s="319"/>
      <c r="O29" s="2"/>
    </row>
    <row r="30" spans="1:15" ht="10.5" customHeight="1" x14ac:dyDescent="0.2">
      <c r="A30" s="2"/>
      <c r="B30" s="227"/>
      <c r="C30" s="9"/>
      <c r="D30" s="13"/>
      <c r="E30" s="15"/>
      <c r="F30" s="13"/>
      <c r="G30" s="10"/>
      <c r="H30" s="13"/>
      <c r="I30" s="13"/>
      <c r="J30" s="13"/>
      <c r="K30" s="13"/>
      <c r="L30" s="13"/>
      <c r="M30" s="488"/>
      <c r="N30" s="319"/>
      <c r="O30" s="2"/>
    </row>
    <row r="31" spans="1:15" ht="16.5" customHeight="1" x14ac:dyDescent="0.2">
      <c r="A31" s="2"/>
      <c r="B31" s="227"/>
      <c r="C31" s="12"/>
      <c r="D31" s="13"/>
      <c r="E31" s="8"/>
      <c r="F31" s="11"/>
      <c r="G31" s="10"/>
      <c r="H31" s="11"/>
      <c r="I31" s="1351" t="s">
        <v>46</v>
      </c>
      <c r="J31" s="1351"/>
      <c r="K31" s="1361">
        <f>+capa!H27</f>
        <v>42401</v>
      </c>
      <c r="L31" s="1362"/>
      <c r="M31" s="488"/>
      <c r="N31" s="320"/>
      <c r="O31" s="2"/>
    </row>
    <row r="32" spans="1:15" ht="10.5" customHeight="1" x14ac:dyDescent="0.2">
      <c r="A32" s="2"/>
      <c r="B32" s="227"/>
      <c r="C32" s="12"/>
      <c r="D32" s="13"/>
      <c r="E32" s="8"/>
      <c r="F32" s="11"/>
      <c r="G32" s="10"/>
      <c r="H32" s="11"/>
      <c r="I32" s="213"/>
      <c r="J32" s="213"/>
      <c r="K32" s="212"/>
      <c r="L32" s="212"/>
      <c r="M32" s="488"/>
      <c r="N32" s="320"/>
      <c r="O32" s="2"/>
    </row>
    <row r="33" spans="1:15" ht="16.5" customHeight="1" x14ac:dyDescent="0.2">
      <c r="A33" s="2"/>
      <c r="B33" s="227"/>
      <c r="C33" s="9"/>
      <c r="D33" s="13"/>
      <c r="E33" s="15"/>
      <c r="F33" s="13"/>
      <c r="G33" s="10"/>
      <c r="H33" s="13"/>
      <c r="I33" s="1359" t="s">
        <v>461</v>
      </c>
      <c r="J33" s="1360"/>
      <c r="K33" s="1360"/>
      <c r="L33" s="1360"/>
      <c r="M33" s="488"/>
      <c r="N33" s="319"/>
      <c r="O33" s="2"/>
    </row>
    <row r="34" spans="1:15" s="96" customFormat="1" ht="14.25" customHeight="1" x14ac:dyDescent="0.2">
      <c r="A34" s="2"/>
      <c r="B34" s="227"/>
      <c r="C34" s="9"/>
      <c r="D34" s="13"/>
      <c r="E34" s="15"/>
      <c r="F34" s="13"/>
      <c r="G34" s="1071"/>
      <c r="H34" s="13"/>
      <c r="I34" s="183"/>
      <c r="J34" s="1070"/>
      <c r="K34" s="1070"/>
      <c r="L34" s="1070"/>
      <c r="M34" s="488"/>
      <c r="N34" s="319"/>
      <c r="O34" s="2"/>
    </row>
    <row r="35" spans="1:15" s="96" customFormat="1" ht="20.25" customHeight="1" x14ac:dyDescent="0.2">
      <c r="A35" s="2"/>
      <c r="B35" s="227"/>
      <c r="C35" s="176"/>
      <c r="D35" s="13"/>
      <c r="E35" s="1072"/>
      <c r="F35" s="11"/>
      <c r="G35" s="1071"/>
      <c r="H35" s="11"/>
      <c r="I35" s="1354" t="s">
        <v>463</v>
      </c>
      <c r="J35" s="1354"/>
      <c r="K35" s="1354"/>
      <c r="L35" s="1354"/>
      <c r="M35" s="488"/>
      <c r="N35" s="320"/>
      <c r="O35" s="2"/>
    </row>
    <row r="36" spans="1:15" s="96" customFormat="1" ht="12.75" customHeight="1" x14ac:dyDescent="0.2">
      <c r="A36" s="2"/>
      <c r="B36" s="227"/>
      <c r="C36" s="176"/>
      <c r="D36" s="13"/>
      <c r="E36" s="1072"/>
      <c r="F36" s="11"/>
      <c r="G36" s="1071"/>
      <c r="H36" s="11"/>
      <c r="I36" s="1067" t="s">
        <v>462</v>
      </c>
      <c r="J36" s="1067"/>
      <c r="K36" s="1067"/>
      <c r="L36" s="1067"/>
      <c r="M36" s="488"/>
      <c r="N36" s="320"/>
      <c r="O36" s="2"/>
    </row>
    <row r="37" spans="1:15" s="96" customFormat="1" ht="12.75" customHeight="1" x14ac:dyDescent="0.2">
      <c r="A37" s="2"/>
      <c r="B37" s="227"/>
      <c r="C37" s="176"/>
      <c r="D37" s="13"/>
      <c r="E37" s="1072"/>
      <c r="F37" s="11"/>
      <c r="G37" s="1071"/>
      <c r="H37" s="11"/>
      <c r="I37" s="1355" t="s">
        <v>467</v>
      </c>
      <c r="J37" s="1355"/>
      <c r="K37" s="1355"/>
      <c r="L37" s="1355"/>
      <c r="M37" s="488"/>
      <c r="N37" s="320"/>
      <c r="O37" s="2"/>
    </row>
    <row r="38" spans="1:15" s="96" customFormat="1" ht="20.25" customHeight="1" x14ac:dyDescent="0.2">
      <c r="A38" s="2"/>
      <c r="B38" s="227"/>
      <c r="C38" s="9"/>
      <c r="D38" s="13"/>
      <c r="E38" s="15"/>
      <c r="F38" s="13"/>
      <c r="G38" s="375"/>
      <c r="H38" s="13"/>
      <c r="I38" s="1352" t="s">
        <v>630</v>
      </c>
      <c r="J38" s="1352"/>
      <c r="K38" s="1352"/>
      <c r="L38" s="1067"/>
      <c r="M38" s="488"/>
      <c r="N38" s="319"/>
      <c r="O38" s="2"/>
    </row>
    <row r="39" spans="1:15" ht="19.5" customHeight="1" x14ac:dyDescent="0.2">
      <c r="A39" s="2"/>
      <c r="B39" s="227"/>
      <c r="C39" s="12"/>
      <c r="D39" s="13"/>
      <c r="E39" s="8"/>
      <c r="F39" s="11"/>
      <c r="G39" s="10"/>
      <c r="H39" s="11"/>
      <c r="I39" s="1352" t="s">
        <v>631</v>
      </c>
      <c r="J39" s="1352"/>
      <c r="K39" s="1352"/>
      <c r="L39" s="1352"/>
      <c r="M39" s="488"/>
      <c r="N39" s="320"/>
      <c r="O39" s="2"/>
    </row>
    <row r="40" spans="1:15" ht="14.25" customHeight="1" x14ac:dyDescent="0.2">
      <c r="A40" s="2"/>
      <c r="B40" s="227"/>
      <c r="C40" s="12"/>
      <c r="D40" s="13"/>
      <c r="E40" s="8"/>
      <c r="F40" s="11"/>
      <c r="G40" s="10"/>
      <c r="H40" s="11"/>
      <c r="I40" s="1067"/>
      <c r="J40" s="1067"/>
      <c r="K40" s="1067"/>
      <c r="L40" s="1067"/>
      <c r="M40" s="488"/>
      <c r="N40" s="320"/>
      <c r="O40" s="2"/>
    </row>
    <row r="41" spans="1:15" ht="12.75" customHeight="1" x14ac:dyDescent="0.2">
      <c r="A41" s="2"/>
      <c r="B41" s="227"/>
      <c r="C41" s="12"/>
      <c r="D41" s="13"/>
      <c r="E41" s="8"/>
      <c r="F41" s="11"/>
      <c r="G41" s="10"/>
      <c r="H41" s="11"/>
      <c r="I41" s="1353" t="s">
        <v>51</v>
      </c>
      <c r="J41" s="1353"/>
      <c r="K41" s="1353"/>
      <c r="L41" s="1353"/>
      <c r="M41" s="488"/>
      <c r="N41" s="320"/>
      <c r="O41" s="2"/>
    </row>
    <row r="42" spans="1:15" ht="14.25" customHeight="1" x14ac:dyDescent="0.2">
      <c r="A42" s="2"/>
      <c r="B42" s="227"/>
      <c r="C42" s="9"/>
      <c r="D42" s="13"/>
      <c r="E42" s="15"/>
      <c r="F42" s="13"/>
      <c r="G42" s="10"/>
      <c r="H42" s="13"/>
      <c r="I42" s="1068"/>
      <c r="J42" s="1068"/>
      <c r="K42" s="1068"/>
      <c r="L42" s="1068"/>
      <c r="M42" s="488"/>
      <c r="N42" s="319"/>
      <c r="O42" s="2"/>
    </row>
    <row r="43" spans="1:15" ht="15" customHeight="1" x14ac:dyDescent="0.2">
      <c r="A43" s="2"/>
      <c r="B43" s="227"/>
      <c r="C43" s="12"/>
      <c r="D43" s="13"/>
      <c r="E43" s="8"/>
      <c r="F43" s="11"/>
      <c r="G43" s="10"/>
      <c r="H43" s="11"/>
      <c r="I43" s="1066" t="s">
        <v>23</v>
      </c>
      <c r="J43" s="1066"/>
      <c r="K43" s="1066"/>
      <c r="L43" s="1066"/>
      <c r="M43" s="488"/>
      <c r="N43" s="320"/>
      <c r="O43" s="2"/>
    </row>
    <row r="44" spans="1:15" ht="14.25" customHeight="1" x14ac:dyDescent="0.2">
      <c r="A44" s="2"/>
      <c r="B44" s="227"/>
      <c r="C44" s="12"/>
      <c r="D44" s="13"/>
      <c r="E44" s="8"/>
      <c r="F44" s="11"/>
      <c r="G44" s="10"/>
      <c r="H44" s="11"/>
      <c r="I44" s="211"/>
      <c r="J44" s="211"/>
      <c r="K44" s="211"/>
      <c r="L44" s="211"/>
      <c r="M44" s="488"/>
      <c r="N44" s="320"/>
      <c r="O44" s="2"/>
    </row>
    <row r="45" spans="1:15" ht="16.5" customHeight="1" x14ac:dyDescent="0.2">
      <c r="A45" s="2"/>
      <c r="B45" s="227"/>
      <c r="C45" s="12"/>
      <c r="D45" s="13"/>
      <c r="E45" s="8"/>
      <c r="F45" s="11"/>
      <c r="G45" s="10"/>
      <c r="H45" s="11"/>
      <c r="I45" s="1351" t="s">
        <v>19</v>
      </c>
      <c r="J45" s="1351"/>
      <c r="K45" s="1351"/>
      <c r="L45" s="1351"/>
      <c r="M45" s="488"/>
      <c r="N45" s="320"/>
      <c r="O45" s="2"/>
    </row>
    <row r="46" spans="1:15" ht="14.25" customHeight="1" x14ac:dyDescent="0.2">
      <c r="A46" s="2"/>
      <c r="B46" s="227"/>
      <c r="C46" s="9"/>
      <c r="D46" s="13"/>
      <c r="E46" s="15"/>
      <c r="F46" s="13"/>
      <c r="G46" s="10"/>
      <c r="H46" s="13"/>
      <c r="I46" s="213"/>
      <c r="J46" s="213"/>
      <c r="K46" s="213"/>
      <c r="L46" s="213"/>
      <c r="M46" s="488"/>
      <c r="N46" s="319"/>
      <c r="O46" s="2"/>
    </row>
    <row r="47" spans="1:15" ht="16.5" customHeight="1" x14ac:dyDescent="0.2">
      <c r="A47" s="2"/>
      <c r="B47" s="227"/>
      <c r="C47" s="12"/>
      <c r="D47" s="13"/>
      <c r="E47" s="8"/>
      <c r="F47" s="576"/>
      <c r="G47" s="933"/>
      <c r="H47" s="576"/>
      <c r="I47" s="1350" t="s">
        <v>10</v>
      </c>
      <c r="J47" s="1350"/>
      <c r="K47" s="1350"/>
      <c r="L47" s="1350"/>
      <c r="M47" s="488"/>
      <c r="N47" s="320"/>
      <c r="O47" s="2"/>
    </row>
    <row r="48" spans="1:15" ht="12.75" customHeight="1" x14ac:dyDescent="0.2">
      <c r="A48" s="2"/>
      <c r="B48" s="227"/>
      <c r="C48" s="9"/>
      <c r="D48" s="13"/>
      <c r="E48" s="15"/>
      <c r="F48" s="1069"/>
      <c r="G48" s="933"/>
      <c r="H48" s="1069"/>
      <c r="I48" s="488"/>
      <c r="J48" s="488"/>
      <c r="K48" s="488"/>
      <c r="L48" s="488"/>
      <c r="M48" s="488"/>
      <c r="N48" s="319"/>
      <c r="O48" s="2"/>
    </row>
    <row r="49" spans="1:15" ht="30.75" customHeight="1" x14ac:dyDescent="0.2">
      <c r="A49" s="2"/>
      <c r="B49" s="227"/>
      <c r="C49" s="9"/>
      <c r="D49" s="13"/>
      <c r="E49" s="15"/>
      <c r="F49" s="1069"/>
      <c r="G49" s="933"/>
      <c r="H49" s="1069"/>
      <c r="I49" s="488"/>
      <c r="J49" s="488"/>
      <c r="K49" s="488"/>
      <c r="L49" s="488"/>
      <c r="M49" s="488"/>
      <c r="N49" s="319"/>
      <c r="O49" s="2"/>
    </row>
    <row r="50" spans="1:15" ht="20.25" customHeight="1" x14ac:dyDescent="0.2">
      <c r="A50" s="2"/>
      <c r="B50" s="227"/>
      <c r="C50" s="812"/>
      <c r="D50" s="13"/>
      <c r="E50" s="8"/>
      <c r="F50" s="576"/>
      <c r="G50" s="933"/>
      <c r="H50" s="576"/>
      <c r="I50" s="488"/>
      <c r="J50" s="488"/>
      <c r="K50" s="488"/>
      <c r="L50" s="488"/>
      <c r="M50" s="488"/>
      <c r="N50" s="320"/>
      <c r="O50" s="2"/>
    </row>
    <row r="51" spans="1:15" x14ac:dyDescent="0.2">
      <c r="A51" s="2"/>
      <c r="B51" s="371">
        <v>2</v>
      </c>
      <c r="C51" s="1349">
        <v>42401</v>
      </c>
      <c r="D51" s="1349"/>
      <c r="E51" s="1349"/>
      <c r="F51" s="1349"/>
      <c r="G51" s="1349"/>
      <c r="H51" s="1349"/>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7"/>
      <c r="C1" s="217"/>
      <c r="D1" s="217"/>
      <c r="E1" s="217"/>
      <c r="F1" s="217"/>
      <c r="G1" s="218"/>
      <c r="H1" s="218"/>
      <c r="I1" s="218"/>
      <c r="J1" s="218"/>
      <c r="K1" s="218"/>
      <c r="L1" s="218"/>
      <c r="M1" s="218"/>
      <c r="N1" s="218"/>
      <c r="O1" s="218"/>
      <c r="P1" s="218"/>
      <c r="Q1" s="218"/>
      <c r="R1" s="218"/>
      <c r="S1" s="218"/>
      <c r="T1" s="218"/>
      <c r="U1" s="218"/>
      <c r="V1" s="218"/>
      <c r="W1" s="218"/>
      <c r="X1" s="1441" t="s">
        <v>322</v>
      </c>
      <c r="Y1" s="1441"/>
      <c r="Z1" s="1441"/>
      <c r="AA1" s="1441"/>
      <c r="AB1" s="1441"/>
      <c r="AC1" s="1441"/>
      <c r="AD1" s="1441"/>
      <c r="AE1" s="1441"/>
      <c r="AF1" s="1441"/>
      <c r="AG1" s="2"/>
    </row>
    <row r="2" spans="1:33" ht="6" customHeight="1" x14ac:dyDescent="0.2">
      <c r="A2" s="219"/>
      <c r="B2" s="1444"/>
      <c r="C2" s="1444"/>
      <c r="D2" s="1444"/>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
    </row>
    <row r="3" spans="1:33" ht="12" customHeight="1" x14ac:dyDescent="0.2">
      <c r="A3" s="219"/>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0"/>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9"/>
      <c r="B5" s="4"/>
      <c r="C5" s="8"/>
      <c r="D5" s="8"/>
      <c r="E5" s="8"/>
      <c r="F5" s="1603"/>
      <c r="G5" s="1603"/>
      <c r="H5" s="1603"/>
      <c r="I5" s="1603"/>
      <c r="J5" s="1603"/>
      <c r="K5" s="1603"/>
      <c r="L5" s="1603"/>
      <c r="M5" s="8"/>
      <c r="N5" s="8"/>
      <c r="O5" s="8"/>
      <c r="P5" s="8"/>
      <c r="Q5" s="8"/>
      <c r="R5" s="3"/>
      <c r="S5" s="3"/>
      <c r="T5" s="3"/>
      <c r="U5" s="61"/>
      <c r="V5" s="3"/>
      <c r="W5" s="3"/>
      <c r="X5" s="3"/>
      <c r="Y5" s="3"/>
      <c r="Z5" s="3"/>
      <c r="AA5" s="3"/>
      <c r="AB5" s="3"/>
      <c r="AC5" s="3"/>
      <c r="AD5" s="3"/>
      <c r="AE5" s="3"/>
      <c r="AF5" s="4"/>
      <c r="AG5" s="2"/>
    </row>
    <row r="6" spans="1:33" ht="9.75" customHeight="1" x14ac:dyDescent="0.2">
      <c r="A6" s="219"/>
      <c r="B6" s="4"/>
      <c r="C6" s="8"/>
      <c r="D6" s="8"/>
      <c r="E6" s="10"/>
      <c r="F6" s="1600"/>
      <c r="G6" s="1600"/>
      <c r="H6" s="1600"/>
      <c r="I6" s="1600"/>
      <c r="J6" s="1600"/>
      <c r="K6" s="1600"/>
      <c r="L6" s="1600"/>
      <c r="M6" s="1600"/>
      <c r="N6" s="1600"/>
      <c r="O6" s="1600"/>
      <c r="P6" s="1600"/>
      <c r="Q6" s="1600"/>
      <c r="R6" s="1600"/>
      <c r="S6" s="1600"/>
      <c r="T6" s="1600"/>
      <c r="U6" s="1600"/>
      <c r="V6" s="1600"/>
      <c r="W6" s="10"/>
      <c r="X6" s="1600"/>
      <c r="Y6" s="1600"/>
      <c r="Z6" s="1600"/>
      <c r="AA6" s="1600"/>
      <c r="AB6" s="1600"/>
      <c r="AC6" s="1600"/>
      <c r="AD6" s="1600"/>
      <c r="AE6" s="10"/>
      <c r="AF6" s="4"/>
      <c r="AG6" s="2"/>
    </row>
    <row r="7" spans="1:33" ht="12.75" customHeight="1" x14ac:dyDescent="0.2">
      <c r="A7" s="219"/>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4"/>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9"/>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9"/>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9"/>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9"/>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9"/>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9"/>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9"/>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9"/>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9"/>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9"/>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9"/>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9"/>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9"/>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9"/>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9"/>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9"/>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9"/>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9"/>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9"/>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9"/>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9"/>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9"/>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9"/>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9"/>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9"/>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9"/>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9"/>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9"/>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9"/>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9"/>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9"/>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9"/>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9"/>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9"/>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9"/>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9"/>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9"/>
      <c r="B45" s="4"/>
      <c r="C45" s="8"/>
      <c r="D45" s="8"/>
      <c r="E45" s="10"/>
      <c r="F45" s="1600"/>
      <c r="G45" s="1600"/>
      <c r="H45" s="1600"/>
      <c r="I45" s="1600"/>
      <c r="J45" s="1600"/>
      <c r="K45" s="1600"/>
      <c r="L45" s="1600"/>
      <c r="M45" s="1600"/>
      <c r="N45" s="1600"/>
      <c r="O45" s="1600"/>
      <c r="P45" s="1600"/>
      <c r="Q45" s="1600"/>
      <c r="R45" s="1600"/>
      <c r="S45" s="1600"/>
      <c r="T45" s="1600"/>
      <c r="U45" s="1600"/>
      <c r="V45" s="1600"/>
      <c r="W45" s="10"/>
      <c r="X45" s="1600"/>
      <c r="Y45" s="1600"/>
      <c r="Z45" s="1600"/>
      <c r="AA45" s="1600"/>
      <c r="AB45" s="1600"/>
      <c r="AC45" s="1600"/>
      <c r="AD45" s="1600"/>
      <c r="AE45" s="10"/>
      <c r="AF45" s="4"/>
      <c r="AG45" s="2"/>
    </row>
    <row r="46" spans="1:33" ht="12.75" customHeight="1" x14ac:dyDescent="0.2">
      <c r="A46" s="219"/>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9"/>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5"/>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9"/>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9"/>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9"/>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9"/>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9"/>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9"/>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9"/>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9"/>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9"/>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9"/>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9"/>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9"/>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9"/>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9"/>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9"/>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9"/>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9"/>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9"/>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9"/>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9"/>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9"/>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9"/>
      <c r="B71" s="369">
        <v>22</v>
      </c>
      <c r="C71" s="1601">
        <v>42401</v>
      </c>
      <c r="D71" s="1602"/>
      <c r="E71" s="1602"/>
      <c r="F71" s="1602"/>
      <c r="G71" s="1598"/>
      <c r="H71" s="1599"/>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492" t="s">
        <v>325</v>
      </c>
      <c r="C1" s="1492"/>
      <c r="D1" s="1492"/>
      <c r="E1" s="1492"/>
      <c r="F1" s="1492"/>
      <c r="G1" s="1492"/>
      <c r="H1" s="1492"/>
      <c r="I1" s="218"/>
      <c r="J1" s="218"/>
      <c r="K1" s="218"/>
      <c r="L1" s="218"/>
      <c r="M1" s="218"/>
      <c r="N1" s="218"/>
      <c r="O1" s="218"/>
      <c r="P1" s="218"/>
      <c r="Q1" s="218"/>
      <c r="R1" s="218"/>
      <c r="S1" s="218"/>
      <c r="T1" s="218"/>
      <c r="U1" s="218"/>
      <c r="V1" s="218"/>
      <c r="W1" s="218"/>
      <c r="X1" s="266"/>
      <c r="Y1" s="222"/>
      <c r="Z1" s="222"/>
      <c r="AA1" s="222"/>
      <c r="AB1" s="222"/>
      <c r="AC1" s="222"/>
      <c r="AD1" s="222"/>
      <c r="AE1" s="222"/>
      <c r="AF1" s="222"/>
      <c r="AG1" s="2"/>
    </row>
    <row r="2" spans="1:33" ht="6" customHeight="1" x14ac:dyDescent="0.2">
      <c r="A2" s="2"/>
      <c r="B2" s="1444"/>
      <c r="C2" s="1444"/>
      <c r="D2" s="1444"/>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27"/>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7"/>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6"/>
    </row>
    <row r="5" spans="1:33" ht="3.75" customHeight="1" x14ac:dyDescent="0.2">
      <c r="A5" s="2"/>
      <c r="B5" s="4"/>
      <c r="C5" s="8"/>
      <c r="D5" s="8"/>
      <c r="E5" s="8"/>
      <c r="F5" s="1603"/>
      <c r="G5" s="1603"/>
      <c r="H5" s="1603"/>
      <c r="I5" s="1603"/>
      <c r="J5" s="1603"/>
      <c r="K5" s="1603"/>
      <c r="L5" s="1603"/>
      <c r="M5" s="8"/>
      <c r="N5" s="8"/>
      <c r="O5" s="8"/>
      <c r="P5" s="8"/>
      <c r="Q5" s="8"/>
      <c r="R5" s="3"/>
      <c r="S5" s="3"/>
      <c r="T5" s="3"/>
      <c r="U5" s="61"/>
      <c r="V5" s="3"/>
      <c r="W5" s="3"/>
      <c r="X5" s="3"/>
      <c r="Y5" s="3"/>
      <c r="Z5" s="3"/>
      <c r="AA5" s="3"/>
      <c r="AB5" s="3"/>
      <c r="AC5" s="3"/>
      <c r="AD5" s="3"/>
      <c r="AE5" s="3"/>
      <c r="AF5" s="4"/>
      <c r="AG5" s="227"/>
    </row>
    <row r="6" spans="1:33" ht="9.75" customHeight="1" x14ac:dyDescent="0.2">
      <c r="A6" s="2"/>
      <c r="B6" s="4"/>
      <c r="C6" s="8"/>
      <c r="D6" s="8"/>
      <c r="E6" s="10"/>
      <c r="F6" s="1600"/>
      <c r="G6" s="1600"/>
      <c r="H6" s="1600"/>
      <c r="I6" s="1600"/>
      <c r="J6" s="1600"/>
      <c r="K6" s="1600"/>
      <c r="L6" s="1600"/>
      <c r="M6" s="1600"/>
      <c r="N6" s="1600"/>
      <c r="O6" s="1600"/>
      <c r="P6" s="1600"/>
      <c r="Q6" s="1600"/>
      <c r="R6" s="1600"/>
      <c r="S6" s="1600"/>
      <c r="T6" s="1600"/>
      <c r="U6" s="1600"/>
      <c r="V6" s="1600"/>
      <c r="W6" s="10"/>
      <c r="X6" s="1600"/>
      <c r="Y6" s="1600"/>
      <c r="Z6" s="1600"/>
      <c r="AA6" s="1600"/>
      <c r="AB6" s="1600"/>
      <c r="AC6" s="1600"/>
      <c r="AD6" s="1600"/>
      <c r="AE6" s="10"/>
      <c r="AF6" s="4"/>
      <c r="AG6" s="227"/>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7"/>
    </row>
    <row r="8" spans="1:33" s="50" customFormat="1" ht="13.5" hidden="1" customHeight="1" x14ac:dyDescent="0.2">
      <c r="A8" s="47"/>
      <c r="B8" s="48"/>
      <c r="C8" s="1604"/>
      <c r="D8" s="160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3"/>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3"/>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0"/>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7"/>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7"/>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7"/>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7"/>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7"/>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7"/>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7"/>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7"/>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7"/>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7"/>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7"/>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7"/>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7"/>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7"/>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7"/>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7"/>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7"/>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7"/>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7"/>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7"/>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7"/>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7"/>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7"/>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7"/>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7"/>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7"/>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7"/>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7"/>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7"/>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7"/>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7"/>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7"/>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7"/>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7"/>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7"/>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7"/>
    </row>
    <row r="47" spans="1:33" ht="11.25" customHeight="1" x14ac:dyDescent="0.2">
      <c r="A47" s="2"/>
      <c r="B47" s="4"/>
      <c r="C47" s="8"/>
      <c r="D47" s="8"/>
      <c r="E47" s="10"/>
      <c r="F47" s="1600"/>
      <c r="G47" s="1600"/>
      <c r="H47" s="1600"/>
      <c r="I47" s="1600"/>
      <c r="J47" s="1600"/>
      <c r="K47" s="1600"/>
      <c r="L47" s="1600"/>
      <c r="M47" s="1600"/>
      <c r="N47" s="1600"/>
      <c r="O47" s="1600"/>
      <c r="P47" s="1600"/>
      <c r="Q47" s="1600"/>
      <c r="R47" s="1600"/>
      <c r="S47" s="1600"/>
      <c r="T47" s="1600"/>
      <c r="U47" s="1600"/>
      <c r="V47" s="1600"/>
      <c r="W47" s="10"/>
      <c r="X47" s="1600"/>
      <c r="Y47" s="1600"/>
      <c r="Z47" s="1600"/>
      <c r="AA47" s="1600"/>
      <c r="AB47" s="1600"/>
      <c r="AC47" s="1600"/>
      <c r="AD47" s="1600"/>
      <c r="AE47" s="10"/>
      <c r="AF47" s="4"/>
      <c r="AG47" s="227"/>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7"/>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7"/>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3"/>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7"/>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7"/>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7"/>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7"/>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7"/>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7"/>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7"/>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7"/>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7"/>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7"/>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7"/>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7"/>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7"/>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7"/>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7"/>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7"/>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7"/>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7"/>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7"/>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7"/>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7"/>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7"/>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64">
        <v>42401</v>
      </c>
      <c r="AA73" s="1364"/>
      <c r="AB73" s="1364"/>
      <c r="AC73" s="1364"/>
      <c r="AD73" s="1364"/>
      <c r="AE73" s="1364"/>
      <c r="AF73" s="369">
        <v>23</v>
      </c>
      <c r="AG73" s="227"/>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7"/>
      <c r="B1" s="337"/>
      <c r="C1" s="337"/>
      <c r="D1" s="337"/>
      <c r="E1" s="337"/>
    </row>
    <row r="2" spans="1:5" ht="13.5" customHeight="1" x14ac:dyDescent="0.2">
      <c r="A2" s="337"/>
      <c r="B2" s="337"/>
      <c r="C2" s="337"/>
      <c r="D2" s="337"/>
      <c r="E2" s="337"/>
    </row>
    <row r="3" spans="1:5" ht="13.5" customHeight="1" x14ac:dyDescent="0.2">
      <c r="A3" s="337"/>
      <c r="B3" s="337"/>
      <c r="C3" s="337"/>
      <c r="D3" s="337"/>
      <c r="E3" s="337"/>
    </row>
    <row r="4" spans="1:5" s="7" customFormat="1" ht="13.5" customHeight="1" x14ac:dyDescent="0.2">
      <c r="A4" s="337"/>
      <c r="B4" s="337"/>
      <c r="C4" s="337"/>
      <c r="D4" s="337"/>
      <c r="E4" s="337"/>
    </row>
    <row r="5" spans="1:5" ht="13.5" customHeight="1" x14ac:dyDescent="0.2">
      <c r="A5" s="337"/>
      <c r="B5" s="337"/>
      <c r="C5" s="337"/>
      <c r="D5" s="337"/>
      <c r="E5" s="337"/>
    </row>
    <row r="6" spans="1:5" ht="13.5" customHeight="1" x14ac:dyDescent="0.2">
      <c r="A6" s="337"/>
      <c r="B6" s="337"/>
      <c r="C6" s="337"/>
      <c r="D6" s="337"/>
      <c r="E6" s="337"/>
    </row>
    <row r="7" spans="1:5" ht="13.5" customHeight="1" x14ac:dyDescent="0.2">
      <c r="A7" s="337"/>
      <c r="B7" s="337"/>
      <c r="C7" s="337"/>
      <c r="D7" s="337"/>
      <c r="E7" s="337"/>
    </row>
    <row r="8" spans="1:5" ht="13.5" customHeight="1" x14ac:dyDescent="0.2">
      <c r="A8" s="337"/>
      <c r="B8" s="337"/>
      <c r="C8" s="337"/>
      <c r="D8" s="337"/>
      <c r="E8" s="337"/>
    </row>
    <row r="9" spans="1:5" ht="13.5" customHeight="1" x14ac:dyDescent="0.2">
      <c r="A9" s="337"/>
      <c r="B9" s="337"/>
      <c r="C9" s="337"/>
      <c r="D9" s="337"/>
      <c r="E9" s="337"/>
    </row>
    <row r="10" spans="1:5" ht="13.5" customHeight="1" x14ac:dyDescent="0.2">
      <c r="A10" s="337"/>
      <c r="B10" s="337"/>
      <c r="C10" s="337"/>
      <c r="D10" s="337"/>
      <c r="E10" s="337"/>
    </row>
    <row r="11" spans="1:5" ht="13.5" customHeight="1" x14ac:dyDescent="0.2">
      <c r="A11" s="337"/>
      <c r="B11" s="337"/>
      <c r="C11" s="337"/>
      <c r="D11" s="337"/>
      <c r="E11" s="337"/>
    </row>
    <row r="12" spans="1:5" ht="13.5" customHeight="1" x14ac:dyDescent="0.2">
      <c r="A12" s="337"/>
      <c r="B12" s="337"/>
      <c r="C12" s="337"/>
      <c r="D12" s="337"/>
      <c r="E12" s="337"/>
    </row>
    <row r="13" spans="1:5" ht="13.5" customHeight="1" x14ac:dyDescent="0.2">
      <c r="A13" s="337"/>
      <c r="B13" s="337"/>
      <c r="C13" s="337"/>
      <c r="D13" s="337"/>
      <c r="E13" s="337"/>
    </row>
    <row r="14" spans="1:5" ht="13.5" customHeight="1" x14ac:dyDescent="0.2">
      <c r="A14" s="337"/>
      <c r="B14" s="337"/>
      <c r="C14" s="337"/>
      <c r="D14" s="337"/>
      <c r="E14" s="337"/>
    </row>
    <row r="15" spans="1:5" ht="13.5" customHeight="1" x14ac:dyDescent="0.2">
      <c r="A15" s="337"/>
      <c r="B15" s="337"/>
      <c r="C15" s="337"/>
      <c r="D15" s="337"/>
      <c r="E15" s="337"/>
    </row>
    <row r="16" spans="1:5" ht="13.5" customHeight="1" x14ac:dyDescent="0.2">
      <c r="A16" s="337"/>
      <c r="B16" s="337"/>
      <c r="C16" s="337"/>
      <c r="D16" s="337"/>
      <c r="E16" s="337"/>
    </row>
    <row r="17" spans="1:5" ht="13.5" customHeight="1" x14ac:dyDescent="0.2">
      <c r="A17" s="337"/>
      <c r="B17" s="337"/>
      <c r="C17" s="337"/>
      <c r="D17" s="337"/>
      <c r="E17" s="337"/>
    </row>
    <row r="18" spans="1:5" ht="13.5" customHeight="1" x14ac:dyDescent="0.2">
      <c r="A18" s="337"/>
      <c r="B18" s="337"/>
      <c r="C18" s="337"/>
      <c r="D18" s="337"/>
      <c r="E18" s="337"/>
    </row>
    <row r="19" spans="1:5" ht="13.5" customHeight="1" x14ac:dyDescent="0.2">
      <c r="A19" s="337"/>
      <c r="B19" s="337"/>
      <c r="C19" s="337"/>
      <c r="D19" s="337"/>
      <c r="E19" s="337"/>
    </row>
    <row r="20" spans="1:5" ht="13.5" customHeight="1" x14ac:dyDescent="0.2">
      <c r="A20" s="337"/>
      <c r="B20" s="337"/>
      <c r="C20" s="337"/>
      <c r="D20" s="337"/>
      <c r="E20" s="337"/>
    </row>
    <row r="21" spans="1:5" ht="13.5" customHeight="1" x14ac:dyDescent="0.2">
      <c r="A21" s="337"/>
      <c r="B21" s="337"/>
      <c r="C21" s="337"/>
      <c r="D21" s="337"/>
      <c r="E21" s="337"/>
    </row>
    <row r="22" spans="1:5" ht="13.5" customHeight="1" x14ac:dyDescent="0.2">
      <c r="A22" s="337"/>
      <c r="B22" s="337"/>
      <c r="C22" s="337"/>
      <c r="D22" s="337"/>
      <c r="E22" s="337"/>
    </row>
    <row r="23" spans="1:5" ht="13.5" customHeight="1" x14ac:dyDescent="0.2">
      <c r="A23" s="337"/>
      <c r="B23" s="337"/>
      <c r="C23" s="337"/>
      <c r="D23" s="337"/>
      <c r="E23" s="337"/>
    </row>
    <row r="24" spans="1:5" ht="13.5" customHeight="1" x14ac:dyDescent="0.2">
      <c r="A24" s="337"/>
      <c r="B24" s="337"/>
      <c r="C24" s="337"/>
      <c r="D24" s="337"/>
      <c r="E24" s="337"/>
    </row>
    <row r="25" spans="1:5" ht="13.5" customHeight="1" x14ac:dyDescent="0.2">
      <c r="A25" s="337"/>
      <c r="B25" s="337"/>
      <c r="C25" s="337"/>
      <c r="D25" s="337"/>
      <c r="E25" s="337"/>
    </row>
    <row r="26" spans="1:5" ht="13.5" customHeight="1" x14ac:dyDescent="0.2">
      <c r="A26" s="337"/>
      <c r="B26" s="337"/>
      <c r="C26" s="337"/>
      <c r="D26" s="337"/>
      <c r="E26" s="337"/>
    </row>
    <row r="27" spans="1:5" ht="13.5" customHeight="1" x14ac:dyDescent="0.2">
      <c r="A27" s="337"/>
      <c r="B27" s="337"/>
      <c r="C27" s="337"/>
      <c r="D27" s="337"/>
      <c r="E27" s="337"/>
    </row>
    <row r="28" spans="1:5" ht="13.5" customHeight="1" x14ac:dyDescent="0.2">
      <c r="A28" s="337"/>
      <c r="B28" s="337"/>
      <c r="C28" s="337"/>
      <c r="D28" s="337"/>
      <c r="E28" s="337"/>
    </row>
    <row r="29" spans="1:5" ht="13.5" customHeight="1" x14ac:dyDescent="0.2">
      <c r="A29" s="337"/>
      <c r="B29" s="337"/>
      <c r="C29" s="337"/>
      <c r="D29" s="337"/>
      <c r="E29" s="337"/>
    </row>
    <row r="30" spans="1:5" ht="13.5" customHeight="1" x14ac:dyDescent="0.2">
      <c r="A30" s="337"/>
      <c r="B30" s="337"/>
      <c r="C30" s="337"/>
      <c r="D30" s="337"/>
      <c r="E30" s="337"/>
    </row>
    <row r="31" spans="1:5" ht="13.5" customHeight="1" x14ac:dyDescent="0.2">
      <c r="A31" s="337"/>
      <c r="B31" s="337"/>
      <c r="C31" s="337"/>
      <c r="D31" s="337"/>
      <c r="E31" s="337"/>
    </row>
    <row r="32" spans="1:5" ht="13.5" customHeight="1" x14ac:dyDescent="0.2">
      <c r="A32" s="337"/>
      <c r="B32" s="337"/>
      <c r="C32" s="337"/>
      <c r="D32" s="337"/>
      <c r="E32" s="337"/>
    </row>
    <row r="33" spans="1:5" ht="13.5" customHeight="1" x14ac:dyDescent="0.2">
      <c r="A33" s="337"/>
      <c r="B33" s="337"/>
      <c r="C33" s="337"/>
      <c r="D33" s="337"/>
      <c r="E33" s="337"/>
    </row>
    <row r="34" spans="1:5" ht="13.5" customHeight="1" x14ac:dyDescent="0.2">
      <c r="A34" s="337"/>
      <c r="B34" s="337"/>
      <c r="C34" s="337"/>
      <c r="D34" s="337"/>
      <c r="E34" s="337"/>
    </row>
    <row r="35" spans="1:5" ht="13.5" customHeight="1" x14ac:dyDescent="0.2">
      <c r="A35" s="337"/>
      <c r="B35" s="337"/>
      <c r="C35" s="337"/>
      <c r="D35" s="337"/>
      <c r="E35" s="337"/>
    </row>
    <row r="36" spans="1:5" ht="13.5" customHeight="1" x14ac:dyDescent="0.2">
      <c r="A36" s="337"/>
      <c r="B36" s="337"/>
      <c r="C36" s="337"/>
      <c r="D36" s="337"/>
      <c r="E36" s="337"/>
    </row>
    <row r="37" spans="1:5" ht="13.5" customHeight="1" x14ac:dyDescent="0.2">
      <c r="A37" s="337"/>
      <c r="B37" s="337"/>
      <c r="C37" s="337"/>
      <c r="D37" s="337"/>
      <c r="E37" s="337"/>
    </row>
    <row r="38" spans="1:5" ht="13.5" customHeight="1" x14ac:dyDescent="0.2">
      <c r="A38" s="337"/>
      <c r="B38" s="337"/>
      <c r="C38" s="337"/>
      <c r="D38" s="337"/>
      <c r="E38" s="337"/>
    </row>
    <row r="39" spans="1:5" ht="13.5" customHeight="1" x14ac:dyDescent="0.2">
      <c r="A39" s="337"/>
      <c r="B39" s="337"/>
      <c r="C39" s="337"/>
      <c r="D39" s="337"/>
      <c r="E39" s="337"/>
    </row>
    <row r="40" spans="1:5" ht="13.5" customHeight="1" x14ac:dyDescent="0.2">
      <c r="A40" s="337"/>
      <c r="B40" s="337"/>
      <c r="C40" s="337"/>
      <c r="D40" s="337"/>
      <c r="E40" s="337"/>
    </row>
    <row r="41" spans="1:5" ht="18.75" customHeight="1" x14ac:dyDescent="0.2">
      <c r="A41" s="337"/>
      <c r="B41" s="337" t="s">
        <v>321</v>
      </c>
      <c r="C41" s="337"/>
      <c r="D41" s="337"/>
      <c r="E41" s="337"/>
    </row>
    <row r="42" spans="1:5" ht="9" customHeight="1" x14ac:dyDescent="0.2">
      <c r="A42" s="336"/>
      <c r="B42" s="379"/>
      <c r="C42" s="380"/>
      <c r="D42" s="381"/>
      <c r="E42" s="336"/>
    </row>
    <row r="43" spans="1:5" ht="13.5" customHeight="1" x14ac:dyDescent="0.2">
      <c r="A43" s="336"/>
      <c r="B43" s="379"/>
      <c r="C43" s="376"/>
      <c r="D43" s="382" t="s">
        <v>318</v>
      </c>
      <c r="E43" s="336"/>
    </row>
    <row r="44" spans="1:5" ht="13.5" customHeight="1" x14ac:dyDescent="0.2">
      <c r="A44" s="336"/>
      <c r="B44" s="379"/>
      <c r="C44" s="387"/>
      <c r="D44" s="608" t="s">
        <v>465</v>
      </c>
      <c r="E44" s="336"/>
    </row>
    <row r="45" spans="1:5" ht="13.5" customHeight="1" x14ac:dyDescent="0.2">
      <c r="A45" s="336"/>
      <c r="B45" s="379"/>
      <c r="C45" s="383"/>
      <c r="D45" s="381"/>
      <c r="E45" s="336"/>
    </row>
    <row r="46" spans="1:5" ht="13.5" customHeight="1" x14ac:dyDescent="0.2">
      <c r="A46" s="336"/>
      <c r="B46" s="379"/>
      <c r="C46" s="377"/>
      <c r="D46" s="382" t="s">
        <v>319</v>
      </c>
      <c r="E46" s="336"/>
    </row>
    <row r="47" spans="1:5" ht="13.5" customHeight="1" x14ac:dyDescent="0.2">
      <c r="A47" s="336"/>
      <c r="B47" s="379"/>
      <c r="C47" s="380"/>
      <c r="D47" s="1074" t="s">
        <v>465</v>
      </c>
      <c r="E47" s="336"/>
    </row>
    <row r="48" spans="1:5" ht="13.5" customHeight="1" x14ac:dyDescent="0.2">
      <c r="A48" s="336"/>
      <c r="B48" s="379"/>
      <c r="C48" s="380"/>
      <c r="D48" s="381"/>
      <c r="E48" s="336"/>
    </row>
    <row r="49" spans="1:5" ht="13.5" customHeight="1" x14ac:dyDescent="0.2">
      <c r="A49" s="336"/>
      <c r="B49" s="379"/>
      <c r="C49" s="378"/>
      <c r="D49" s="382" t="s">
        <v>320</v>
      </c>
      <c r="E49" s="336"/>
    </row>
    <row r="50" spans="1:5" ht="13.5" customHeight="1" x14ac:dyDescent="0.2">
      <c r="A50" s="336"/>
      <c r="B50" s="379"/>
      <c r="C50" s="380"/>
      <c r="D50" s="608" t="s">
        <v>464</v>
      </c>
      <c r="E50" s="336"/>
    </row>
    <row r="51" spans="1:5" ht="25.5" customHeight="1" x14ac:dyDescent="0.2">
      <c r="A51" s="336"/>
      <c r="B51" s="384"/>
      <c r="C51" s="385"/>
      <c r="D51" s="386"/>
      <c r="E51" s="336"/>
    </row>
    <row r="52" spans="1:5" x14ac:dyDescent="0.2">
      <c r="A52" s="336"/>
      <c r="B52" s="337"/>
      <c r="C52" s="339"/>
      <c r="D52" s="338"/>
      <c r="E52" s="336"/>
    </row>
    <row r="53" spans="1:5" s="96" customFormat="1" x14ac:dyDescent="0.2">
      <c r="A53" s="336"/>
      <c r="B53" s="337"/>
      <c r="C53" s="339"/>
      <c r="D53" s="338"/>
      <c r="E53" s="336"/>
    </row>
    <row r="54" spans="1:5" ht="94.5" customHeight="1" x14ac:dyDescent="0.2">
      <c r="A54" s="336"/>
      <c r="B54" s="337"/>
      <c r="C54" s="339"/>
      <c r="D54" s="338"/>
      <c r="E54" s="336"/>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0"/>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72" t="s">
        <v>308</v>
      </c>
      <c r="C1" s="1373"/>
      <c r="D1" s="1373"/>
      <c r="E1" s="1373"/>
      <c r="F1" s="25"/>
      <c r="G1" s="25"/>
      <c r="H1" s="25"/>
      <c r="I1" s="25"/>
      <c r="J1" s="25"/>
      <c r="K1" s="25"/>
      <c r="L1" s="25"/>
      <c r="M1" s="330"/>
      <c r="N1" s="330"/>
      <c r="O1" s="26"/>
    </row>
    <row r="2" spans="1:15" ht="8.25" customHeight="1" x14ac:dyDescent="0.2">
      <c r="A2" s="24"/>
      <c r="B2" s="335"/>
      <c r="C2" s="331"/>
      <c r="D2" s="331"/>
      <c r="E2" s="331"/>
      <c r="F2" s="331"/>
      <c r="G2" s="331"/>
      <c r="H2" s="332"/>
      <c r="I2" s="332"/>
      <c r="J2" s="332"/>
      <c r="K2" s="332"/>
      <c r="L2" s="332"/>
      <c r="M2" s="332"/>
      <c r="N2" s="333"/>
      <c r="O2" s="28"/>
    </row>
    <row r="3" spans="1:15" s="32" customFormat="1" ht="11.25" customHeight="1" x14ac:dyDescent="0.2">
      <c r="A3" s="29"/>
      <c r="B3" s="30"/>
      <c r="C3" s="1374" t="s">
        <v>54</v>
      </c>
      <c r="D3" s="1374"/>
      <c r="E3" s="1374"/>
      <c r="F3" s="1374"/>
      <c r="G3" s="1374"/>
      <c r="H3" s="1374"/>
      <c r="I3" s="1374"/>
      <c r="J3" s="1374"/>
      <c r="K3" s="1374"/>
      <c r="L3" s="1374"/>
      <c r="M3" s="1374"/>
      <c r="N3" s="334"/>
      <c r="O3" s="31"/>
    </row>
    <row r="4" spans="1:15" s="32" customFormat="1" ht="11.25" x14ac:dyDescent="0.2">
      <c r="A4" s="29"/>
      <c r="B4" s="30"/>
      <c r="C4" s="1374"/>
      <c r="D4" s="1374"/>
      <c r="E4" s="1374"/>
      <c r="F4" s="1374"/>
      <c r="G4" s="1374"/>
      <c r="H4" s="1374"/>
      <c r="I4" s="1374"/>
      <c r="J4" s="1374"/>
      <c r="K4" s="1374"/>
      <c r="L4" s="1374"/>
      <c r="M4" s="1374"/>
      <c r="N4" s="334"/>
      <c r="O4" s="31"/>
    </row>
    <row r="5" spans="1:15" s="32" customFormat="1" ht="3" customHeight="1" x14ac:dyDescent="0.2">
      <c r="A5" s="29"/>
      <c r="B5" s="30"/>
      <c r="C5" s="33"/>
      <c r="D5" s="33"/>
      <c r="E5" s="33"/>
      <c r="F5" s="33"/>
      <c r="G5" s="33"/>
      <c r="H5" s="33"/>
      <c r="I5" s="33"/>
      <c r="J5" s="30"/>
      <c r="K5" s="30"/>
      <c r="L5" s="30"/>
      <c r="M5" s="34"/>
      <c r="N5" s="334"/>
      <c r="O5" s="31"/>
    </row>
    <row r="6" spans="1:15" s="32" customFormat="1" ht="18" customHeight="1" x14ac:dyDescent="0.2">
      <c r="A6" s="29"/>
      <c r="B6" s="30"/>
      <c r="C6" s="35"/>
      <c r="D6" s="1367" t="s">
        <v>474</v>
      </c>
      <c r="E6" s="1367"/>
      <c r="F6" s="1367"/>
      <c r="G6" s="1367"/>
      <c r="H6" s="1367"/>
      <c r="I6" s="1367"/>
      <c r="J6" s="1367"/>
      <c r="K6" s="1367"/>
      <c r="L6" s="1367"/>
      <c r="M6" s="1367"/>
      <c r="N6" s="334"/>
      <c r="O6" s="31"/>
    </row>
    <row r="7" spans="1:15" s="32" customFormat="1" ht="3" customHeight="1" x14ac:dyDescent="0.2">
      <c r="A7" s="29"/>
      <c r="B7" s="30"/>
      <c r="C7" s="33"/>
      <c r="D7" s="33"/>
      <c r="E7" s="33"/>
      <c r="F7" s="33"/>
      <c r="G7" s="33"/>
      <c r="H7" s="33"/>
      <c r="I7" s="33"/>
      <c r="J7" s="30"/>
      <c r="K7" s="30"/>
      <c r="L7" s="30"/>
      <c r="M7" s="34"/>
      <c r="N7" s="334"/>
      <c r="O7" s="31"/>
    </row>
    <row r="8" spans="1:15" s="32" customFormat="1" ht="92.25" customHeight="1" x14ac:dyDescent="0.2">
      <c r="A8" s="29"/>
      <c r="B8" s="30"/>
      <c r="C8" s="33"/>
      <c r="D8" s="1368" t="s">
        <v>475</v>
      </c>
      <c r="E8" s="1367"/>
      <c r="F8" s="1367"/>
      <c r="G8" s="1367"/>
      <c r="H8" s="1367"/>
      <c r="I8" s="1367"/>
      <c r="J8" s="1367"/>
      <c r="K8" s="1367"/>
      <c r="L8" s="1367"/>
      <c r="M8" s="1367"/>
      <c r="N8" s="334"/>
      <c r="O8" s="31"/>
    </row>
    <row r="9" spans="1:15" s="32" customFormat="1" ht="3" customHeight="1" x14ac:dyDescent="0.2">
      <c r="A9" s="29"/>
      <c r="B9" s="30"/>
      <c r="C9" s="33"/>
      <c r="D9" s="33"/>
      <c r="E9" s="33"/>
      <c r="F9" s="33"/>
      <c r="G9" s="33"/>
      <c r="H9" s="33"/>
      <c r="I9" s="33"/>
      <c r="J9" s="30"/>
      <c r="K9" s="30"/>
      <c r="L9" s="30"/>
      <c r="M9" s="34"/>
      <c r="N9" s="334"/>
      <c r="O9" s="31"/>
    </row>
    <row r="10" spans="1:15" s="32" customFormat="1" ht="67.5" customHeight="1" x14ac:dyDescent="0.2">
      <c r="A10" s="29"/>
      <c r="B10" s="30"/>
      <c r="C10" s="33"/>
      <c r="D10" s="1375" t="s">
        <v>476</v>
      </c>
      <c r="E10" s="1375"/>
      <c r="F10" s="1375"/>
      <c r="G10" s="1375"/>
      <c r="H10" s="1375"/>
      <c r="I10" s="1375"/>
      <c r="J10" s="1375"/>
      <c r="K10" s="1375"/>
      <c r="L10" s="1375"/>
      <c r="M10" s="1375"/>
      <c r="N10" s="334"/>
      <c r="O10" s="31"/>
    </row>
    <row r="11" spans="1:15" s="32" customFormat="1" ht="3" customHeight="1" x14ac:dyDescent="0.2">
      <c r="A11" s="29"/>
      <c r="B11" s="30"/>
      <c r="C11" s="33"/>
      <c r="D11" s="214"/>
      <c r="E11" s="214"/>
      <c r="F11" s="214"/>
      <c r="G11" s="214"/>
      <c r="H11" s="214"/>
      <c r="I11" s="214"/>
      <c r="J11" s="214"/>
      <c r="K11" s="214"/>
      <c r="L11" s="214"/>
      <c r="M11" s="214"/>
      <c r="N11" s="334"/>
      <c r="O11" s="31"/>
    </row>
    <row r="12" spans="1:15" s="32" customFormat="1" ht="53.25" customHeight="1" x14ac:dyDescent="0.2">
      <c r="A12" s="29"/>
      <c r="B12" s="30"/>
      <c r="C12" s="33"/>
      <c r="D12" s="1367" t="s">
        <v>477</v>
      </c>
      <c r="E12" s="1367"/>
      <c r="F12" s="1367"/>
      <c r="G12" s="1367"/>
      <c r="H12" s="1367"/>
      <c r="I12" s="1367"/>
      <c r="J12" s="1367"/>
      <c r="K12" s="1367"/>
      <c r="L12" s="1367"/>
      <c r="M12" s="1367"/>
      <c r="N12" s="334"/>
      <c r="O12" s="31"/>
    </row>
    <row r="13" spans="1:15" s="32" customFormat="1" ht="3" customHeight="1" x14ac:dyDescent="0.2">
      <c r="A13" s="29"/>
      <c r="B13" s="30"/>
      <c r="C13" s="33"/>
      <c r="D13" s="214"/>
      <c r="E13" s="214"/>
      <c r="F13" s="214"/>
      <c r="G13" s="214"/>
      <c r="H13" s="214"/>
      <c r="I13" s="214"/>
      <c r="J13" s="214"/>
      <c r="K13" s="214"/>
      <c r="L13" s="214"/>
      <c r="M13" s="214"/>
      <c r="N13" s="334"/>
      <c r="O13" s="31"/>
    </row>
    <row r="14" spans="1:15" s="32" customFormat="1" ht="23.25" customHeight="1" x14ac:dyDescent="0.2">
      <c r="A14" s="29"/>
      <c r="B14" s="30"/>
      <c r="C14" s="33"/>
      <c r="D14" s="1367" t="s">
        <v>478</v>
      </c>
      <c r="E14" s="1367"/>
      <c r="F14" s="1367"/>
      <c r="G14" s="1367"/>
      <c r="H14" s="1367"/>
      <c r="I14" s="1367"/>
      <c r="J14" s="1367"/>
      <c r="K14" s="1367"/>
      <c r="L14" s="1367"/>
      <c r="M14" s="1367"/>
      <c r="N14" s="334"/>
      <c r="O14" s="31"/>
    </row>
    <row r="15" spans="1:15" s="32" customFormat="1" ht="3" customHeight="1" x14ac:dyDescent="0.2">
      <c r="A15" s="29"/>
      <c r="B15" s="30"/>
      <c r="C15" s="33"/>
      <c r="D15" s="214"/>
      <c r="E15" s="214"/>
      <c r="F15" s="214"/>
      <c r="G15" s="214"/>
      <c r="H15" s="214"/>
      <c r="I15" s="214"/>
      <c r="J15" s="214"/>
      <c r="K15" s="214"/>
      <c r="L15" s="214"/>
      <c r="M15" s="214"/>
      <c r="N15" s="334"/>
      <c r="O15" s="31"/>
    </row>
    <row r="16" spans="1:15" s="32" customFormat="1" ht="23.25" customHeight="1" x14ac:dyDescent="0.2">
      <c r="A16" s="29"/>
      <c r="B16" s="30"/>
      <c r="C16" s="33"/>
      <c r="D16" s="1367" t="s">
        <v>479</v>
      </c>
      <c r="E16" s="1367"/>
      <c r="F16" s="1367"/>
      <c r="G16" s="1367"/>
      <c r="H16" s="1367"/>
      <c r="I16" s="1367"/>
      <c r="J16" s="1367"/>
      <c r="K16" s="1367"/>
      <c r="L16" s="1367"/>
      <c r="M16" s="1367"/>
      <c r="N16" s="334"/>
      <c r="O16" s="31"/>
    </row>
    <row r="17" spans="1:19" s="32" customFormat="1" ht="3" customHeight="1" x14ac:dyDescent="0.2">
      <c r="A17" s="29"/>
      <c r="B17" s="30"/>
      <c r="C17" s="33"/>
      <c r="D17" s="214"/>
      <c r="E17" s="214"/>
      <c r="F17" s="214"/>
      <c r="G17" s="214"/>
      <c r="H17" s="214"/>
      <c r="I17" s="214"/>
      <c r="J17" s="214"/>
      <c r="K17" s="214"/>
      <c r="L17" s="214"/>
      <c r="M17" s="214"/>
      <c r="N17" s="334"/>
      <c r="O17" s="31"/>
    </row>
    <row r="18" spans="1:19" s="32" customFormat="1" ht="23.25" customHeight="1" x14ac:dyDescent="0.2">
      <c r="A18" s="29"/>
      <c r="B18" s="30"/>
      <c r="C18" s="33"/>
      <c r="D18" s="1368" t="s">
        <v>480</v>
      </c>
      <c r="E18" s="1367"/>
      <c r="F18" s="1367"/>
      <c r="G18" s="1367"/>
      <c r="H18" s="1367"/>
      <c r="I18" s="1367"/>
      <c r="J18" s="1367"/>
      <c r="K18" s="1367"/>
      <c r="L18" s="1367"/>
      <c r="M18" s="1367"/>
      <c r="N18" s="334"/>
      <c r="O18" s="31"/>
    </row>
    <row r="19" spans="1:19" s="32" customFormat="1" ht="3" customHeight="1" x14ac:dyDescent="0.2">
      <c r="A19" s="29"/>
      <c r="B19" s="30"/>
      <c r="C19" s="33"/>
      <c r="D19" s="214"/>
      <c r="E19" s="214"/>
      <c r="F19" s="214"/>
      <c r="G19" s="214"/>
      <c r="H19" s="214"/>
      <c r="I19" s="214"/>
      <c r="J19" s="214"/>
      <c r="K19" s="214"/>
      <c r="L19" s="214"/>
      <c r="M19" s="214"/>
      <c r="N19" s="334"/>
      <c r="O19" s="31"/>
    </row>
    <row r="20" spans="1:19" s="32" customFormat="1" ht="14.25" customHeight="1" x14ac:dyDescent="0.2">
      <c r="A20" s="29"/>
      <c r="B20" s="30"/>
      <c r="C20" s="33"/>
      <c r="D20" s="1367" t="s">
        <v>481</v>
      </c>
      <c r="E20" s="1367"/>
      <c r="F20" s="1367"/>
      <c r="G20" s="1367"/>
      <c r="H20" s="1367"/>
      <c r="I20" s="1367"/>
      <c r="J20" s="1367"/>
      <c r="K20" s="1367"/>
      <c r="L20" s="1367"/>
      <c r="M20" s="1367"/>
      <c r="N20" s="334"/>
      <c r="O20" s="31"/>
    </row>
    <row r="21" spans="1:19" s="32" customFormat="1" ht="3" customHeight="1" x14ac:dyDescent="0.2">
      <c r="A21" s="29"/>
      <c r="B21" s="30"/>
      <c r="C21" s="33"/>
      <c r="D21" s="214"/>
      <c r="E21" s="214"/>
      <c r="F21" s="214"/>
      <c r="G21" s="214"/>
      <c r="H21" s="214"/>
      <c r="I21" s="214"/>
      <c r="J21" s="214"/>
      <c r="K21" s="214"/>
      <c r="L21" s="214"/>
      <c r="M21" s="214"/>
      <c r="N21" s="334"/>
      <c r="O21" s="31"/>
    </row>
    <row r="22" spans="1:19" s="32" customFormat="1" ht="32.25" customHeight="1" x14ac:dyDescent="0.2">
      <c r="A22" s="29"/>
      <c r="B22" s="30"/>
      <c r="C22" s="33"/>
      <c r="D22" s="1367" t="s">
        <v>482</v>
      </c>
      <c r="E22" s="1367"/>
      <c r="F22" s="1367"/>
      <c r="G22" s="1367"/>
      <c r="H22" s="1367"/>
      <c r="I22" s="1367"/>
      <c r="J22" s="1367"/>
      <c r="K22" s="1367"/>
      <c r="L22" s="1367"/>
      <c r="M22" s="1367"/>
      <c r="N22" s="334"/>
      <c r="O22" s="31"/>
    </row>
    <row r="23" spans="1:19" s="32" customFormat="1" ht="3" customHeight="1" x14ac:dyDescent="0.2">
      <c r="A23" s="29"/>
      <c r="B23" s="30"/>
      <c r="C23" s="33"/>
      <c r="D23" s="214"/>
      <c r="E23" s="214"/>
      <c r="F23" s="214"/>
      <c r="G23" s="214"/>
      <c r="H23" s="214"/>
      <c r="I23" s="214"/>
      <c r="J23" s="214"/>
      <c r="K23" s="214"/>
      <c r="L23" s="214"/>
      <c r="M23" s="214"/>
      <c r="N23" s="334"/>
      <c r="O23" s="31"/>
    </row>
    <row r="24" spans="1:19" s="32" customFormat="1" ht="81.75" customHeight="1" x14ac:dyDescent="0.2">
      <c r="A24" s="29"/>
      <c r="B24" s="30"/>
      <c r="C24" s="33"/>
      <c r="D24" s="1367" t="s">
        <v>293</v>
      </c>
      <c r="E24" s="1367"/>
      <c r="F24" s="1367"/>
      <c r="G24" s="1367"/>
      <c r="H24" s="1367"/>
      <c r="I24" s="1367"/>
      <c r="J24" s="1367"/>
      <c r="K24" s="1367"/>
      <c r="L24" s="1367"/>
      <c r="M24" s="1367"/>
      <c r="N24" s="334"/>
      <c r="O24" s="31"/>
    </row>
    <row r="25" spans="1:19" s="32" customFormat="1" ht="3" customHeight="1" x14ac:dyDescent="0.2">
      <c r="A25" s="29"/>
      <c r="B25" s="30"/>
      <c r="C25" s="33"/>
      <c r="D25" s="214"/>
      <c r="E25" s="214"/>
      <c r="F25" s="214"/>
      <c r="G25" s="214"/>
      <c r="H25" s="214"/>
      <c r="I25" s="214"/>
      <c r="J25" s="214"/>
      <c r="K25" s="214"/>
      <c r="L25" s="214"/>
      <c r="M25" s="214"/>
      <c r="N25" s="334"/>
      <c r="O25" s="31"/>
    </row>
    <row r="26" spans="1:19" s="32" customFormat="1" ht="105.75" customHeight="1" x14ac:dyDescent="0.2">
      <c r="A26" s="29"/>
      <c r="B26" s="30"/>
      <c r="C26" s="33"/>
      <c r="D26" s="1366" t="s">
        <v>407</v>
      </c>
      <c r="E26" s="1366"/>
      <c r="F26" s="1366"/>
      <c r="G26" s="1366"/>
      <c r="H26" s="1366"/>
      <c r="I26" s="1366"/>
      <c r="J26" s="1366"/>
      <c r="K26" s="1366"/>
      <c r="L26" s="1366"/>
      <c r="M26" s="1366"/>
      <c r="N26" s="334"/>
      <c r="O26" s="31"/>
    </row>
    <row r="27" spans="1:19" s="32" customFormat="1" ht="3" customHeight="1" x14ac:dyDescent="0.2">
      <c r="A27" s="29"/>
      <c r="B27" s="30"/>
      <c r="C27" s="33"/>
      <c r="D27" s="44"/>
      <c r="E27" s="44"/>
      <c r="F27" s="44"/>
      <c r="G27" s="44"/>
      <c r="H27" s="44"/>
      <c r="I27" s="44"/>
      <c r="J27" s="45"/>
      <c r="K27" s="45"/>
      <c r="L27" s="45"/>
      <c r="M27" s="46"/>
      <c r="N27" s="334"/>
      <c r="O27" s="31"/>
    </row>
    <row r="28" spans="1:19" s="32" customFormat="1" ht="57" customHeight="1" x14ac:dyDescent="0.2">
      <c r="A28" s="29"/>
      <c r="B28" s="30"/>
      <c r="C28" s="35"/>
      <c r="D28" s="1367" t="s">
        <v>53</v>
      </c>
      <c r="E28" s="1369"/>
      <c r="F28" s="1369"/>
      <c r="G28" s="1369"/>
      <c r="H28" s="1369"/>
      <c r="I28" s="1369"/>
      <c r="J28" s="1369"/>
      <c r="K28" s="1369"/>
      <c r="L28" s="1369"/>
      <c r="M28" s="1369"/>
      <c r="N28" s="334"/>
      <c r="O28" s="31"/>
      <c r="S28" s="32" t="s">
        <v>34</v>
      </c>
    </row>
    <row r="29" spans="1:19" s="32" customFormat="1" ht="3" customHeight="1" x14ac:dyDescent="0.2">
      <c r="A29" s="29"/>
      <c r="B29" s="30"/>
      <c r="C29" s="35"/>
      <c r="D29" s="215"/>
      <c r="E29" s="215"/>
      <c r="F29" s="215"/>
      <c r="G29" s="215"/>
      <c r="H29" s="215"/>
      <c r="I29" s="215"/>
      <c r="J29" s="215"/>
      <c r="K29" s="215"/>
      <c r="L29" s="215"/>
      <c r="M29" s="215"/>
      <c r="N29" s="334"/>
      <c r="O29" s="31"/>
    </row>
    <row r="30" spans="1:19" s="32" customFormat="1" ht="34.5" customHeight="1" x14ac:dyDescent="0.2">
      <c r="A30" s="29"/>
      <c r="B30" s="30"/>
      <c r="C30" s="35"/>
      <c r="D30" s="1367" t="s">
        <v>52</v>
      </c>
      <c r="E30" s="1369"/>
      <c r="F30" s="1369"/>
      <c r="G30" s="1369"/>
      <c r="H30" s="1369"/>
      <c r="I30" s="1369"/>
      <c r="J30" s="1369"/>
      <c r="K30" s="1369"/>
      <c r="L30" s="1369"/>
      <c r="M30" s="1369"/>
      <c r="N30" s="334"/>
      <c r="O30" s="31"/>
    </row>
    <row r="31" spans="1:19" s="32" customFormat="1" ht="30.75" customHeight="1" x14ac:dyDescent="0.2">
      <c r="A31" s="29"/>
      <c r="B31" s="30"/>
      <c r="C31" s="37"/>
      <c r="D31" s="72"/>
      <c r="E31" s="72"/>
      <c r="F31" s="72"/>
      <c r="G31" s="72"/>
      <c r="H31" s="72"/>
      <c r="I31" s="72"/>
      <c r="J31" s="72"/>
      <c r="K31" s="72"/>
      <c r="L31" s="72"/>
      <c r="M31" s="72"/>
      <c r="N31" s="334"/>
      <c r="O31" s="31"/>
    </row>
    <row r="32" spans="1:19" s="32" customFormat="1" ht="13.5" customHeight="1" x14ac:dyDescent="0.2">
      <c r="A32" s="29"/>
      <c r="B32" s="30"/>
      <c r="C32" s="37"/>
      <c r="D32" s="322"/>
      <c r="E32" s="322"/>
      <c r="F32" s="322"/>
      <c r="G32" s="323"/>
      <c r="H32" s="324" t="s">
        <v>17</v>
      </c>
      <c r="I32" s="321"/>
      <c r="J32" s="40"/>
      <c r="K32" s="323"/>
      <c r="L32" s="324" t="s">
        <v>24</v>
      </c>
      <c r="M32" s="321"/>
      <c r="N32" s="334"/>
      <c r="O32" s="31"/>
    </row>
    <row r="33" spans="1:16" s="32" customFormat="1" ht="6" customHeight="1" x14ac:dyDescent="0.2">
      <c r="A33" s="29"/>
      <c r="B33" s="30"/>
      <c r="C33" s="37"/>
      <c r="D33" s="325"/>
      <c r="E33" s="38"/>
      <c r="F33" s="38"/>
      <c r="G33" s="40"/>
      <c r="H33" s="39"/>
      <c r="I33" s="40"/>
      <c r="J33" s="40"/>
      <c r="K33" s="327"/>
      <c r="L33" s="328"/>
      <c r="M33" s="40"/>
      <c r="N33" s="334"/>
      <c r="O33" s="31"/>
    </row>
    <row r="34" spans="1:16" s="32" customFormat="1" ht="11.25" x14ac:dyDescent="0.2">
      <c r="A34" s="29"/>
      <c r="B34" s="30"/>
      <c r="C34" s="36"/>
      <c r="D34" s="326" t="s">
        <v>44</v>
      </c>
      <c r="E34" s="38" t="s">
        <v>36</v>
      </c>
      <c r="F34" s="38"/>
      <c r="G34" s="38"/>
      <c r="H34" s="39"/>
      <c r="I34" s="38"/>
      <c r="J34" s="40"/>
      <c r="K34" s="329"/>
      <c r="L34" s="40"/>
      <c r="M34" s="40"/>
      <c r="N34" s="334"/>
      <c r="O34" s="31"/>
    </row>
    <row r="35" spans="1:16" s="32" customFormat="1" ht="11.25" customHeight="1" x14ac:dyDescent="0.2">
      <c r="A35" s="29"/>
      <c r="B35" s="30"/>
      <c r="C35" s="37"/>
      <c r="D35" s="326" t="s">
        <v>3</v>
      </c>
      <c r="E35" s="38" t="s">
        <v>37</v>
      </c>
      <c r="F35" s="38"/>
      <c r="G35" s="40"/>
      <c r="H35" s="39"/>
      <c r="I35" s="40"/>
      <c r="J35" s="40"/>
      <c r="K35" s="329"/>
      <c r="L35" s="1076">
        <f>+capa!D57</f>
        <v>42443</v>
      </c>
      <c r="M35" s="906"/>
      <c r="N35" s="334"/>
      <c r="O35" s="31"/>
    </row>
    <row r="36" spans="1:16" s="32" customFormat="1" ht="11.25" x14ac:dyDescent="0.2">
      <c r="A36" s="29"/>
      <c r="B36" s="30"/>
      <c r="C36" s="37"/>
      <c r="D36" s="326" t="s">
        <v>40</v>
      </c>
      <c r="E36" s="38" t="s">
        <v>39</v>
      </c>
      <c r="F36" s="38"/>
      <c r="G36" s="40"/>
      <c r="H36" s="39"/>
      <c r="I36" s="40"/>
      <c r="J36" s="40"/>
      <c r="K36" s="989"/>
      <c r="L36" s="990"/>
      <c r="M36" s="990"/>
      <c r="N36" s="334"/>
      <c r="O36" s="31"/>
    </row>
    <row r="37" spans="1:16" s="32" customFormat="1" ht="12.75" customHeight="1" x14ac:dyDescent="0.2">
      <c r="A37" s="29"/>
      <c r="B37" s="30"/>
      <c r="C37" s="36"/>
      <c r="D37" s="326" t="s">
        <v>41</v>
      </c>
      <c r="E37" s="38" t="s">
        <v>20</v>
      </c>
      <c r="F37" s="38"/>
      <c r="G37" s="38"/>
      <c r="H37" s="39"/>
      <c r="I37" s="38"/>
      <c r="J37" s="40"/>
      <c r="K37" s="1370"/>
      <c r="L37" s="1371"/>
      <c r="M37" s="1371"/>
      <c r="N37" s="334"/>
      <c r="O37" s="31"/>
    </row>
    <row r="38" spans="1:16" s="32" customFormat="1" ht="11.25" x14ac:dyDescent="0.2">
      <c r="A38" s="29"/>
      <c r="B38" s="30"/>
      <c r="C38" s="36"/>
      <c r="D38" s="326" t="s">
        <v>15</v>
      </c>
      <c r="E38" s="38" t="s">
        <v>5</v>
      </c>
      <c r="F38" s="38"/>
      <c r="G38" s="38"/>
      <c r="H38" s="39"/>
      <c r="I38" s="38"/>
      <c r="J38" s="40"/>
      <c r="K38" s="1370"/>
      <c r="L38" s="1371"/>
      <c r="M38" s="1371"/>
      <c r="N38" s="334"/>
      <c r="O38" s="31"/>
    </row>
    <row r="39" spans="1:16" s="32" customFormat="1" ht="8.25" customHeight="1" x14ac:dyDescent="0.2">
      <c r="A39" s="29"/>
      <c r="B39" s="30"/>
      <c r="C39" s="30"/>
      <c r="D39" s="30"/>
      <c r="E39" s="30"/>
      <c r="F39" s="30"/>
      <c r="G39" s="30"/>
      <c r="H39" s="30"/>
      <c r="I39" s="30"/>
      <c r="J39" s="30"/>
      <c r="K39" s="25"/>
      <c r="L39" s="30"/>
      <c r="M39" s="30"/>
      <c r="N39" s="334"/>
      <c r="O39" s="31"/>
    </row>
    <row r="40" spans="1:16" ht="13.5" customHeight="1" x14ac:dyDescent="0.2">
      <c r="A40" s="24"/>
      <c r="B40" s="28"/>
      <c r="C40" s="26"/>
      <c r="D40" s="26"/>
      <c r="E40" s="20"/>
      <c r="F40" s="25"/>
      <c r="G40" s="25"/>
      <c r="H40" s="25"/>
      <c r="I40" s="25"/>
      <c r="J40" s="25"/>
      <c r="L40" s="1364">
        <v>42401</v>
      </c>
      <c r="M40" s="1365"/>
      <c r="N40" s="370">
        <v>3</v>
      </c>
      <c r="O40" s="173"/>
      <c r="P40" s="173"/>
    </row>
    <row r="43" spans="1:16" x14ac:dyDescent="0.2">
      <c r="C43" s="811"/>
    </row>
    <row r="46" spans="1:16" ht="8.25" customHeight="1" x14ac:dyDescent="0.2"/>
    <row r="48" spans="1:16" ht="9" customHeight="1" x14ac:dyDescent="0.2">
      <c r="N48" s="32"/>
    </row>
    <row r="49" spans="13:14" ht="8.25" customHeight="1" x14ac:dyDescent="0.2">
      <c r="M49" s="41"/>
      <c r="N49" s="41"/>
    </row>
    <row r="50"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095" customWidth="1"/>
    <col min="2" max="2" width="2.5703125" style="1095" customWidth="1"/>
    <col min="3" max="3" width="1" style="1095" customWidth="1"/>
    <col min="4" max="4" width="21.85546875" style="1095" customWidth="1"/>
    <col min="5" max="5" width="9.28515625" style="1095" customWidth="1"/>
    <col min="6" max="6" width="5.42578125" style="1095" customWidth="1"/>
    <col min="7" max="7" width="9.28515625" style="1095" customWidth="1"/>
    <col min="8" max="8" width="5.42578125" style="1095" customWidth="1"/>
    <col min="9" max="9" width="9.28515625" style="1095" customWidth="1"/>
    <col min="10" max="10" width="5.42578125" style="1095" customWidth="1"/>
    <col min="11" max="11" width="9.28515625" style="1095" customWidth="1"/>
    <col min="12" max="12" width="5.42578125" style="1095" customWidth="1"/>
    <col min="13" max="13" width="9.28515625" style="1095" customWidth="1"/>
    <col min="14" max="14" width="5.42578125" style="1095" customWidth="1"/>
    <col min="15" max="15" width="2.5703125" style="1095" customWidth="1"/>
    <col min="16" max="16" width="1" style="1095" customWidth="1"/>
    <col min="17" max="16384" width="9.140625" style="1095"/>
  </cols>
  <sheetData>
    <row r="1" spans="1:16" ht="13.5" customHeight="1" x14ac:dyDescent="0.2">
      <c r="A1" s="1091"/>
      <c r="B1" s="1092"/>
      <c r="C1" s="1092"/>
      <c r="D1" s="1093"/>
      <c r="E1" s="1092"/>
      <c r="F1" s="1092"/>
      <c r="G1" s="1092"/>
      <c r="H1" s="1092"/>
      <c r="I1" s="1390" t="s">
        <v>388</v>
      </c>
      <c r="J1" s="1390"/>
      <c r="K1" s="1390"/>
      <c r="L1" s="1390"/>
      <c r="M1" s="1390"/>
      <c r="N1" s="1390"/>
      <c r="O1" s="1094"/>
      <c r="P1" s="1103"/>
    </row>
    <row r="2" spans="1:16" ht="6" customHeight="1" x14ac:dyDescent="0.2">
      <c r="A2" s="1110"/>
      <c r="B2" s="1091"/>
      <c r="C2" s="1091"/>
      <c r="D2" s="1091"/>
      <c r="E2" s="1091"/>
      <c r="F2" s="1091"/>
      <c r="G2" s="1091"/>
      <c r="H2" s="1091"/>
      <c r="I2" s="1091"/>
      <c r="J2" s="1091"/>
      <c r="K2" s="1091"/>
      <c r="L2" s="1091"/>
      <c r="M2" s="1091"/>
      <c r="N2" s="1091"/>
      <c r="O2" s="1091"/>
      <c r="P2" s="1103"/>
    </row>
    <row r="3" spans="1:16" ht="13.5" customHeight="1" thickBot="1" x14ac:dyDescent="0.25">
      <c r="A3" s="1110"/>
      <c r="B3" s="1091"/>
      <c r="C3" s="1173"/>
      <c r="D3" s="1091"/>
      <c r="E3" s="1091"/>
      <c r="F3" s="1091"/>
      <c r="G3" s="1163"/>
      <c r="H3" s="1091"/>
      <c r="I3" s="1091"/>
      <c r="J3" s="1091"/>
      <c r="K3" s="1091"/>
      <c r="L3" s="1091"/>
      <c r="M3" s="1386" t="s">
        <v>73</v>
      </c>
      <c r="N3" s="1386"/>
      <c r="O3" s="1091"/>
      <c r="P3" s="1103"/>
    </row>
    <row r="4" spans="1:16" s="1113" customFormat="1" ht="13.5" customHeight="1" thickBot="1" x14ac:dyDescent="0.25">
      <c r="A4" s="1206"/>
      <c r="B4" s="1112"/>
      <c r="C4" s="1391" t="s">
        <v>181</v>
      </c>
      <c r="D4" s="1392"/>
      <c r="E4" s="1392"/>
      <c r="F4" s="1392"/>
      <c r="G4" s="1392"/>
      <c r="H4" s="1392"/>
      <c r="I4" s="1392"/>
      <c r="J4" s="1392"/>
      <c r="K4" s="1392"/>
      <c r="L4" s="1392"/>
      <c r="M4" s="1392"/>
      <c r="N4" s="1393"/>
      <c r="O4" s="1091"/>
      <c r="P4" s="1111"/>
    </row>
    <row r="5" spans="1:16" ht="3.75" customHeight="1" x14ac:dyDescent="0.2">
      <c r="A5" s="1110"/>
      <c r="B5" s="1122"/>
      <c r="C5" s="1381" t="s">
        <v>159</v>
      </c>
      <c r="D5" s="1382"/>
      <c r="E5" s="1181"/>
      <c r="F5" s="1181"/>
      <c r="G5" s="1181"/>
      <c r="H5" s="1181"/>
      <c r="I5" s="1181"/>
      <c r="J5" s="1181"/>
      <c r="K5" s="1173"/>
      <c r="L5" s="1181"/>
      <c r="M5" s="1181"/>
      <c r="N5" s="1181"/>
      <c r="O5" s="1091"/>
      <c r="P5" s="1103"/>
    </row>
    <row r="6" spans="1:16" ht="13.5" customHeight="1" x14ac:dyDescent="0.2">
      <c r="A6" s="1110"/>
      <c r="B6" s="1122"/>
      <c r="C6" s="1383"/>
      <c r="D6" s="1383"/>
      <c r="E6" s="1096" t="s">
        <v>681</v>
      </c>
      <c r="F6" s="1097" t="s">
        <v>34</v>
      </c>
      <c r="G6" s="1096" t="s">
        <v>34</v>
      </c>
      <c r="H6" s="1097" t="s">
        <v>34</v>
      </c>
      <c r="I6" s="1098"/>
      <c r="J6" s="1097" t="s">
        <v>642</v>
      </c>
      <c r="K6" s="1099" t="s">
        <v>34</v>
      </c>
      <c r="L6" s="1100" t="s">
        <v>34</v>
      </c>
      <c r="M6" s="1100" t="s">
        <v>34</v>
      </c>
      <c r="N6" s="1101"/>
      <c r="O6" s="1091"/>
      <c r="P6" s="1103"/>
    </row>
    <row r="7" spans="1:16" x14ac:dyDescent="0.2">
      <c r="A7" s="1110"/>
      <c r="B7" s="1122"/>
      <c r="C7" s="1134"/>
      <c r="D7" s="1134"/>
      <c r="E7" s="1384" t="s">
        <v>682</v>
      </c>
      <c r="F7" s="1384"/>
      <c r="G7" s="1384" t="s">
        <v>683</v>
      </c>
      <c r="H7" s="1384"/>
      <c r="I7" s="1384" t="s">
        <v>684</v>
      </c>
      <c r="J7" s="1384"/>
      <c r="K7" s="1384" t="s">
        <v>685</v>
      </c>
      <c r="L7" s="1384"/>
      <c r="M7" s="1384" t="s">
        <v>682</v>
      </c>
      <c r="N7" s="1384"/>
      <c r="O7" s="1091"/>
      <c r="P7" s="1103"/>
    </row>
    <row r="8" spans="1:16" s="1120" customFormat="1" ht="19.5" customHeight="1" x14ac:dyDescent="0.2">
      <c r="A8" s="1207"/>
      <c r="B8" s="1135"/>
      <c r="C8" s="1376" t="s">
        <v>2</v>
      </c>
      <c r="D8" s="1376"/>
      <c r="E8" s="1389">
        <v>10367.799999999999</v>
      </c>
      <c r="F8" s="1389"/>
      <c r="G8" s="1389">
        <v>10354.700000000001</v>
      </c>
      <c r="H8" s="1389"/>
      <c r="I8" s="1389">
        <v>10343.4</v>
      </c>
      <c r="J8" s="1389"/>
      <c r="K8" s="1389">
        <v>10331.700000000001</v>
      </c>
      <c r="L8" s="1389"/>
      <c r="M8" s="1389">
        <v>10319</v>
      </c>
      <c r="N8" s="1389"/>
      <c r="O8" s="1091"/>
      <c r="P8" s="1117"/>
    </row>
    <row r="9" spans="1:16" ht="14.25" customHeight="1" x14ac:dyDescent="0.2">
      <c r="A9" s="1110"/>
      <c r="B9" s="1091"/>
      <c r="C9" s="785" t="s">
        <v>72</v>
      </c>
      <c r="D9" s="1122"/>
      <c r="E9" s="1387">
        <v>4910.7</v>
      </c>
      <c r="F9" s="1387"/>
      <c r="G9" s="1387">
        <v>4909.8999999999996</v>
      </c>
      <c r="H9" s="1387"/>
      <c r="I9" s="1387">
        <v>4902.2</v>
      </c>
      <c r="J9" s="1387"/>
      <c r="K9" s="1387">
        <v>4894.6000000000004</v>
      </c>
      <c r="L9" s="1387"/>
      <c r="M9" s="1387">
        <v>4885.8999999999996</v>
      </c>
      <c r="N9" s="1387"/>
      <c r="O9" s="1154"/>
      <c r="P9" s="1103"/>
    </row>
    <row r="10" spans="1:16" ht="14.25" customHeight="1" x14ac:dyDescent="0.2">
      <c r="A10" s="1110"/>
      <c r="B10" s="1091"/>
      <c r="C10" s="785" t="s">
        <v>71</v>
      </c>
      <c r="D10" s="1122"/>
      <c r="E10" s="1387">
        <v>5457.2</v>
      </c>
      <c r="F10" s="1387"/>
      <c r="G10" s="1387">
        <v>5444.8</v>
      </c>
      <c r="H10" s="1387"/>
      <c r="I10" s="1387">
        <v>5441.2</v>
      </c>
      <c r="J10" s="1387"/>
      <c r="K10" s="1387">
        <v>5437.1</v>
      </c>
      <c r="L10" s="1387"/>
      <c r="M10" s="1387">
        <v>5433.1</v>
      </c>
      <c r="N10" s="1387"/>
      <c r="O10" s="1154"/>
      <c r="P10" s="1103"/>
    </row>
    <row r="11" spans="1:16" ht="18.75" customHeight="1" x14ac:dyDescent="0.2">
      <c r="A11" s="1110"/>
      <c r="B11" s="1091"/>
      <c r="C11" s="785" t="s">
        <v>180</v>
      </c>
      <c r="D11" s="1182"/>
      <c r="E11" s="1387">
        <v>1492.9</v>
      </c>
      <c r="F11" s="1387"/>
      <c r="G11" s="1387">
        <v>1484</v>
      </c>
      <c r="H11" s="1387"/>
      <c r="I11" s="1387">
        <v>1475</v>
      </c>
      <c r="J11" s="1387"/>
      <c r="K11" s="1387">
        <v>1466.4</v>
      </c>
      <c r="L11" s="1387"/>
      <c r="M11" s="1387">
        <v>1458.8</v>
      </c>
      <c r="N11" s="1387"/>
      <c r="O11" s="1154"/>
      <c r="P11" s="1103"/>
    </row>
    <row r="12" spans="1:16" ht="14.25" customHeight="1" x14ac:dyDescent="0.2">
      <c r="A12" s="1110"/>
      <c r="B12" s="1091"/>
      <c r="C12" s="785" t="s">
        <v>160</v>
      </c>
      <c r="D12" s="1122"/>
      <c r="E12" s="1387">
        <v>1098.0999999999999</v>
      </c>
      <c r="F12" s="1387"/>
      <c r="G12" s="1387">
        <v>1103.3</v>
      </c>
      <c r="H12" s="1387"/>
      <c r="I12" s="1387">
        <v>1103.0999999999999</v>
      </c>
      <c r="J12" s="1387"/>
      <c r="K12" s="1387">
        <v>1101.9000000000001</v>
      </c>
      <c r="L12" s="1387"/>
      <c r="M12" s="1387">
        <v>1100.4000000000001</v>
      </c>
      <c r="N12" s="1387"/>
      <c r="O12" s="1154"/>
      <c r="P12" s="1103"/>
    </row>
    <row r="13" spans="1:16" ht="14.25" customHeight="1" x14ac:dyDescent="0.2">
      <c r="A13" s="1110"/>
      <c r="B13" s="1091"/>
      <c r="C13" s="785" t="s">
        <v>161</v>
      </c>
      <c r="D13" s="1122"/>
      <c r="E13" s="1387">
        <v>2811.6</v>
      </c>
      <c r="F13" s="1387"/>
      <c r="G13" s="1387">
        <v>2805.3</v>
      </c>
      <c r="H13" s="1387"/>
      <c r="I13" s="1387">
        <v>2791.1</v>
      </c>
      <c r="J13" s="1387"/>
      <c r="K13" s="1387">
        <v>2775.3</v>
      </c>
      <c r="L13" s="1387"/>
      <c r="M13" s="1387">
        <v>2758.9</v>
      </c>
      <c r="N13" s="1387"/>
      <c r="O13" s="1154"/>
      <c r="P13" s="1103"/>
    </row>
    <row r="14" spans="1:16" ht="14.25" customHeight="1" x14ac:dyDescent="0.2">
      <c r="A14" s="1110"/>
      <c r="B14" s="1091"/>
      <c r="C14" s="785" t="s">
        <v>162</v>
      </c>
      <c r="D14" s="1122"/>
      <c r="E14" s="1387">
        <v>4965.2</v>
      </c>
      <c r="F14" s="1387"/>
      <c r="G14" s="1387">
        <v>4962.2</v>
      </c>
      <c r="H14" s="1387"/>
      <c r="I14" s="1387">
        <v>4974.2</v>
      </c>
      <c r="J14" s="1387"/>
      <c r="K14" s="1387">
        <v>4988.1000000000004</v>
      </c>
      <c r="L14" s="1387"/>
      <c r="M14" s="1387">
        <v>5000.8999999999996</v>
      </c>
      <c r="N14" s="1387"/>
      <c r="O14" s="1154"/>
      <c r="P14" s="1103"/>
    </row>
    <row r="15" spans="1:16" s="1120" customFormat="1" ht="19.5" customHeight="1" x14ac:dyDescent="0.2">
      <c r="A15" s="1207"/>
      <c r="B15" s="1135"/>
      <c r="C15" s="1376" t="s">
        <v>179</v>
      </c>
      <c r="D15" s="1376"/>
      <c r="E15" s="1389">
        <v>5189.8</v>
      </c>
      <c r="F15" s="1389"/>
      <c r="G15" s="1389">
        <v>5190</v>
      </c>
      <c r="H15" s="1389"/>
      <c r="I15" s="1389">
        <v>5201.2</v>
      </c>
      <c r="J15" s="1389"/>
      <c r="K15" s="1389">
        <v>5194.1000000000004</v>
      </c>
      <c r="L15" s="1389"/>
      <c r="M15" s="1389">
        <v>5195.3999999999996</v>
      </c>
      <c r="N15" s="1389"/>
      <c r="O15" s="1156"/>
      <c r="P15" s="1117"/>
    </row>
    <row r="16" spans="1:16" ht="14.25" customHeight="1" x14ac:dyDescent="0.2">
      <c r="A16" s="1110"/>
      <c r="B16" s="1091"/>
      <c r="C16" s="785" t="s">
        <v>72</v>
      </c>
      <c r="D16" s="1122"/>
      <c r="E16" s="1387">
        <v>2660.4</v>
      </c>
      <c r="F16" s="1387"/>
      <c r="G16" s="1387">
        <v>2647.9</v>
      </c>
      <c r="H16" s="1387"/>
      <c r="I16" s="1387">
        <v>2654.3</v>
      </c>
      <c r="J16" s="1387"/>
      <c r="K16" s="1387">
        <v>2654</v>
      </c>
      <c r="L16" s="1387"/>
      <c r="M16" s="1387">
        <v>2673.1</v>
      </c>
      <c r="N16" s="1387"/>
      <c r="O16" s="1154"/>
      <c r="P16" s="1103"/>
    </row>
    <row r="17" spans="1:16" ht="14.25" customHeight="1" x14ac:dyDescent="0.2">
      <c r="A17" s="1110"/>
      <c r="B17" s="1091"/>
      <c r="C17" s="785" t="s">
        <v>71</v>
      </c>
      <c r="D17" s="1122"/>
      <c r="E17" s="1387">
        <v>2529.5</v>
      </c>
      <c r="F17" s="1387"/>
      <c r="G17" s="1387">
        <v>2542.1</v>
      </c>
      <c r="H17" s="1387"/>
      <c r="I17" s="1387">
        <v>2546.8000000000002</v>
      </c>
      <c r="J17" s="1387"/>
      <c r="K17" s="1387">
        <v>2540.1</v>
      </c>
      <c r="L17" s="1387"/>
      <c r="M17" s="1387">
        <v>2522.3000000000002</v>
      </c>
      <c r="N17" s="1387"/>
      <c r="O17" s="1154"/>
      <c r="P17" s="1103"/>
    </row>
    <row r="18" spans="1:16" ht="18.75" customHeight="1" x14ac:dyDescent="0.2">
      <c r="A18" s="1110"/>
      <c r="B18" s="1091"/>
      <c r="C18" s="785" t="s">
        <v>160</v>
      </c>
      <c r="D18" s="1122"/>
      <c r="E18" s="1387">
        <v>369.5</v>
      </c>
      <c r="F18" s="1387"/>
      <c r="G18" s="1387">
        <v>369</v>
      </c>
      <c r="H18" s="1387"/>
      <c r="I18" s="1387">
        <v>351.2</v>
      </c>
      <c r="J18" s="1387"/>
      <c r="K18" s="1387">
        <v>384.4</v>
      </c>
      <c r="L18" s="1387"/>
      <c r="M18" s="1387">
        <v>373.5</v>
      </c>
      <c r="N18" s="1387"/>
      <c r="O18" s="1154"/>
      <c r="P18" s="1103"/>
    </row>
    <row r="19" spans="1:16" ht="14.25" customHeight="1" x14ac:dyDescent="0.2">
      <c r="A19" s="1110"/>
      <c r="B19" s="1091"/>
      <c r="C19" s="785" t="s">
        <v>161</v>
      </c>
      <c r="D19" s="1122"/>
      <c r="E19" s="1387">
        <v>2551.6999999999998</v>
      </c>
      <c r="F19" s="1387"/>
      <c r="G19" s="1387">
        <v>2547</v>
      </c>
      <c r="H19" s="1387"/>
      <c r="I19" s="1387">
        <v>2534.9</v>
      </c>
      <c r="J19" s="1387"/>
      <c r="K19" s="1387">
        <v>2511</v>
      </c>
      <c r="L19" s="1387"/>
      <c r="M19" s="1387">
        <v>2514.6</v>
      </c>
      <c r="N19" s="1387"/>
      <c r="O19" s="1154"/>
      <c r="P19" s="1103"/>
    </row>
    <row r="20" spans="1:16" ht="14.25" customHeight="1" x14ac:dyDescent="0.2">
      <c r="A20" s="1110"/>
      <c r="B20" s="1091"/>
      <c r="C20" s="785" t="s">
        <v>162</v>
      </c>
      <c r="D20" s="1122"/>
      <c r="E20" s="1387">
        <v>2268.6999999999998</v>
      </c>
      <c r="F20" s="1387"/>
      <c r="G20" s="1387">
        <v>2274.1</v>
      </c>
      <c r="H20" s="1387"/>
      <c r="I20" s="1387">
        <v>2315.1</v>
      </c>
      <c r="J20" s="1387"/>
      <c r="K20" s="1387">
        <v>2298.6999999999998</v>
      </c>
      <c r="L20" s="1387"/>
      <c r="M20" s="1387">
        <v>2307.1999999999998</v>
      </c>
      <c r="N20" s="1387"/>
      <c r="O20" s="1154"/>
      <c r="P20" s="1103"/>
    </row>
    <row r="21" spans="1:16" s="1185" customFormat="1" ht="19.5" customHeight="1" x14ac:dyDescent="0.2">
      <c r="A21" s="1208"/>
      <c r="B21" s="1209"/>
      <c r="C21" s="1376" t="s">
        <v>496</v>
      </c>
      <c r="D21" s="1376"/>
      <c r="E21" s="1388">
        <v>58.5</v>
      </c>
      <c r="F21" s="1388"/>
      <c r="G21" s="1388">
        <v>58.5</v>
      </c>
      <c r="H21" s="1388"/>
      <c r="I21" s="1388">
        <v>58.6</v>
      </c>
      <c r="J21" s="1388"/>
      <c r="K21" s="1388">
        <v>58.6</v>
      </c>
      <c r="L21" s="1388"/>
      <c r="M21" s="1388">
        <v>58.6</v>
      </c>
      <c r="N21" s="1388"/>
      <c r="O21" s="1184"/>
      <c r="P21" s="1183"/>
    </row>
    <row r="22" spans="1:16" ht="14.25" customHeight="1" x14ac:dyDescent="0.2">
      <c r="A22" s="1110"/>
      <c r="B22" s="1091"/>
      <c r="C22" s="785" t="s">
        <v>72</v>
      </c>
      <c r="D22" s="1122"/>
      <c r="E22" s="1387">
        <v>64.2</v>
      </c>
      <c r="F22" s="1387"/>
      <c r="G22" s="1387">
        <v>63.8</v>
      </c>
      <c r="H22" s="1387"/>
      <c r="I22" s="1387">
        <v>64</v>
      </c>
      <c r="J22" s="1387"/>
      <c r="K22" s="1387">
        <v>64.099999999999994</v>
      </c>
      <c r="L22" s="1387"/>
      <c r="M22" s="1387">
        <v>64.599999999999994</v>
      </c>
      <c r="N22" s="1387"/>
      <c r="O22" s="1154"/>
      <c r="P22" s="1103"/>
    </row>
    <row r="23" spans="1:16" ht="14.25" customHeight="1" x14ac:dyDescent="0.2">
      <c r="A23" s="1110"/>
      <c r="B23" s="1091"/>
      <c r="C23" s="785" t="s">
        <v>71</v>
      </c>
      <c r="D23" s="1122"/>
      <c r="E23" s="1387">
        <v>53.5</v>
      </c>
      <c r="F23" s="1387"/>
      <c r="G23" s="1387">
        <v>53.8</v>
      </c>
      <c r="H23" s="1387"/>
      <c r="I23" s="1387">
        <v>53.9</v>
      </c>
      <c r="J23" s="1387"/>
      <c r="K23" s="1387">
        <v>53.8</v>
      </c>
      <c r="L23" s="1387"/>
      <c r="M23" s="1387">
        <v>53.4</v>
      </c>
      <c r="N23" s="1387"/>
      <c r="O23" s="1154"/>
      <c r="P23" s="1103"/>
    </row>
    <row r="24" spans="1:16" ht="18.75" customHeight="1" x14ac:dyDescent="0.2">
      <c r="A24" s="1110"/>
      <c r="B24" s="1091"/>
      <c r="C24" s="785" t="s">
        <v>175</v>
      </c>
      <c r="D24" s="1122"/>
      <c r="E24" s="1387">
        <v>73.2</v>
      </c>
      <c r="F24" s="1387"/>
      <c r="G24" s="1387">
        <v>73.2</v>
      </c>
      <c r="H24" s="1387"/>
      <c r="I24" s="1387">
        <v>73.3</v>
      </c>
      <c r="J24" s="1387"/>
      <c r="K24" s="1387">
        <v>73.5</v>
      </c>
      <c r="L24" s="1387"/>
      <c r="M24" s="1387">
        <v>73.599999999999994</v>
      </c>
      <c r="N24" s="1387"/>
      <c r="O24" s="1154"/>
      <c r="P24" s="1103"/>
    </row>
    <row r="25" spans="1:16" ht="14.25" customHeight="1" x14ac:dyDescent="0.2">
      <c r="A25" s="1110"/>
      <c r="B25" s="1091"/>
      <c r="C25" s="785" t="s">
        <v>160</v>
      </c>
      <c r="D25" s="1122"/>
      <c r="E25" s="1387">
        <v>33.6</v>
      </c>
      <c r="F25" s="1387"/>
      <c r="G25" s="1387">
        <v>33.4</v>
      </c>
      <c r="H25" s="1387"/>
      <c r="I25" s="1387">
        <v>31.8</v>
      </c>
      <c r="J25" s="1387"/>
      <c r="K25" s="1387">
        <v>34.9</v>
      </c>
      <c r="L25" s="1387"/>
      <c r="M25" s="1387">
        <v>33.9</v>
      </c>
      <c r="N25" s="1387"/>
      <c r="O25" s="1154"/>
      <c r="P25" s="1103"/>
    </row>
    <row r="26" spans="1:16" ht="14.25" customHeight="1" x14ac:dyDescent="0.2">
      <c r="A26" s="1110"/>
      <c r="B26" s="1091"/>
      <c r="C26" s="785" t="s">
        <v>161</v>
      </c>
      <c r="D26" s="1091"/>
      <c r="E26" s="1385">
        <v>90.8</v>
      </c>
      <c r="F26" s="1385"/>
      <c r="G26" s="1385">
        <v>90.8</v>
      </c>
      <c r="H26" s="1385"/>
      <c r="I26" s="1385">
        <v>90.8</v>
      </c>
      <c r="J26" s="1385"/>
      <c r="K26" s="1385">
        <v>90.5</v>
      </c>
      <c r="L26" s="1385"/>
      <c r="M26" s="1385">
        <v>91.1</v>
      </c>
      <c r="N26" s="1385"/>
      <c r="O26" s="1154"/>
      <c r="P26" s="1103"/>
    </row>
    <row r="27" spans="1:16" ht="14.25" customHeight="1" x14ac:dyDescent="0.2">
      <c r="A27" s="1110"/>
      <c r="B27" s="1091"/>
      <c r="C27" s="785" t="s">
        <v>162</v>
      </c>
      <c r="D27" s="1091"/>
      <c r="E27" s="1385">
        <v>45.7</v>
      </c>
      <c r="F27" s="1385"/>
      <c r="G27" s="1385">
        <v>45.8</v>
      </c>
      <c r="H27" s="1385"/>
      <c r="I27" s="1385">
        <v>46.5</v>
      </c>
      <c r="J27" s="1385"/>
      <c r="K27" s="1385">
        <v>46.1</v>
      </c>
      <c r="L27" s="1385"/>
      <c r="M27" s="1385">
        <v>46.1</v>
      </c>
      <c r="N27" s="1385"/>
      <c r="O27" s="1154"/>
      <c r="P27" s="1103"/>
    </row>
    <row r="28" spans="1:16" ht="13.5" customHeight="1" x14ac:dyDescent="0.2">
      <c r="A28" s="1110"/>
      <c r="B28" s="1091"/>
      <c r="C28" s="786" t="s">
        <v>178</v>
      </c>
      <c r="D28" s="1091"/>
      <c r="E28" s="787"/>
      <c r="F28" s="787"/>
      <c r="G28" s="787"/>
      <c r="H28" s="787"/>
      <c r="I28" s="787"/>
      <c r="J28" s="787"/>
      <c r="K28" s="787"/>
      <c r="L28" s="787"/>
      <c r="M28" s="787"/>
      <c r="N28" s="787"/>
      <c r="O28" s="1154"/>
      <c r="P28" s="1103"/>
    </row>
    <row r="29" spans="1:16" s="1130" customFormat="1" ht="12.75" customHeight="1" thickBot="1" x14ac:dyDescent="0.25">
      <c r="A29" s="1210"/>
      <c r="B29" s="1143"/>
      <c r="C29" s="791"/>
      <c r="D29" s="789"/>
      <c r="E29" s="1186"/>
      <c r="F29" s="1186"/>
      <c r="G29" s="1186"/>
      <c r="H29" s="1186"/>
      <c r="I29" s="1186"/>
      <c r="J29" s="1186"/>
      <c r="K29" s="1186"/>
      <c r="L29" s="1186"/>
      <c r="M29" s="1386"/>
      <c r="N29" s="1386"/>
      <c r="O29" s="1167"/>
      <c r="P29" s="1128"/>
    </row>
    <row r="30" spans="1:16" s="1130" customFormat="1" ht="13.5" customHeight="1" thickBot="1" x14ac:dyDescent="0.25">
      <c r="A30" s="1210"/>
      <c r="B30" s="1143"/>
      <c r="C30" s="1378" t="s">
        <v>497</v>
      </c>
      <c r="D30" s="1379"/>
      <c r="E30" s="1379"/>
      <c r="F30" s="1379"/>
      <c r="G30" s="1379"/>
      <c r="H30" s="1379"/>
      <c r="I30" s="1379"/>
      <c r="J30" s="1379"/>
      <c r="K30" s="1379"/>
      <c r="L30" s="1379"/>
      <c r="M30" s="1379"/>
      <c r="N30" s="1380"/>
      <c r="O30" s="1167"/>
      <c r="P30" s="1128"/>
    </row>
    <row r="31" spans="1:16" s="1130" customFormat="1" ht="3.75" customHeight="1" x14ac:dyDescent="0.2">
      <c r="A31" s="1210"/>
      <c r="B31" s="1143"/>
      <c r="C31" s="1381" t="s">
        <v>163</v>
      </c>
      <c r="D31" s="1382"/>
      <c r="E31" s="1112"/>
      <c r="F31" s="1112"/>
      <c r="G31" s="1112"/>
      <c r="H31" s="1112"/>
      <c r="I31" s="1112"/>
      <c r="J31" s="1112"/>
      <c r="K31" s="1112"/>
      <c r="L31" s="1112"/>
      <c r="M31" s="1112"/>
      <c r="N31" s="1112"/>
      <c r="O31" s="1167"/>
      <c r="P31" s="1128"/>
    </row>
    <row r="32" spans="1:16" ht="13.5" customHeight="1" x14ac:dyDescent="0.2">
      <c r="A32" s="1110"/>
      <c r="B32" s="1122"/>
      <c r="C32" s="1383"/>
      <c r="D32" s="1383"/>
      <c r="E32" s="1096" t="s">
        <v>681</v>
      </c>
      <c r="F32" s="1097" t="s">
        <v>34</v>
      </c>
      <c r="G32" s="1096" t="s">
        <v>34</v>
      </c>
      <c r="H32" s="1097" t="s">
        <v>34</v>
      </c>
      <c r="I32" s="1098"/>
      <c r="J32" s="1097" t="s">
        <v>642</v>
      </c>
      <c r="K32" s="1099" t="s">
        <v>34</v>
      </c>
      <c r="L32" s="1100" t="s">
        <v>34</v>
      </c>
      <c r="M32" s="1100" t="s">
        <v>34</v>
      </c>
      <c r="N32" s="1101"/>
      <c r="O32" s="1091"/>
      <c r="P32" s="1103"/>
    </row>
    <row r="33" spans="1:16" s="1130" customFormat="1" ht="12.75" customHeight="1" x14ac:dyDescent="0.2">
      <c r="A33" s="1210"/>
      <c r="B33" s="1143"/>
      <c r="C33" s="1134"/>
      <c r="D33" s="1134"/>
      <c r="E33" s="1384" t="str">
        <f>+E7</f>
        <v>4.º trimestre</v>
      </c>
      <c r="F33" s="1384"/>
      <c r="G33" s="1384" t="str">
        <f>+G7</f>
        <v>1.º trimestre</v>
      </c>
      <c r="H33" s="1384"/>
      <c r="I33" s="1384" t="str">
        <f>+I7</f>
        <v>2.º trimestre</v>
      </c>
      <c r="J33" s="1384"/>
      <c r="K33" s="1384" t="str">
        <f>+K7</f>
        <v>3.º trimestre</v>
      </c>
      <c r="L33" s="1384"/>
      <c r="M33" s="1384" t="str">
        <f>+M7</f>
        <v>4.º trimestre</v>
      </c>
      <c r="N33" s="1384"/>
      <c r="O33" s="1167"/>
      <c r="P33" s="1128"/>
    </row>
    <row r="34" spans="1:16" s="1130" customFormat="1" ht="12.75" customHeight="1" x14ac:dyDescent="0.2">
      <c r="A34" s="1210"/>
      <c r="B34" s="1143"/>
      <c r="C34" s="1134"/>
      <c r="D34" s="1134"/>
      <c r="E34" s="1211" t="s">
        <v>164</v>
      </c>
      <c r="F34" s="1211" t="s">
        <v>107</v>
      </c>
      <c r="G34" s="1211" t="s">
        <v>164</v>
      </c>
      <c r="H34" s="1211" t="s">
        <v>107</v>
      </c>
      <c r="I34" s="1212" t="s">
        <v>164</v>
      </c>
      <c r="J34" s="1212" t="s">
        <v>107</v>
      </c>
      <c r="K34" s="1212" t="s">
        <v>164</v>
      </c>
      <c r="L34" s="1212" t="s">
        <v>107</v>
      </c>
      <c r="M34" s="1212" t="s">
        <v>164</v>
      </c>
      <c r="N34" s="1212" t="s">
        <v>107</v>
      </c>
      <c r="O34" s="1167"/>
      <c r="P34" s="1128"/>
    </row>
    <row r="35" spans="1:16" s="1130" customFormat="1" ht="17.25" customHeight="1" x14ac:dyDescent="0.2">
      <c r="A35" s="1210"/>
      <c r="B35" s="1143"/>
      <c r="C35" s="1376" t="s">
        <v>2</v>
      </c>
      <c r="D35" s="1376"/>
      <c r="E35" s="1213">
        <v>10367.799999999999</v>
      </c>
      <c r="F35" s="1187">
        <f>+E35/E35*100</f>
        <v>100</v>
      </c>
      <c r="G35" s="1213">
        <v>10354.700000000001</v>
      </c>
      <c r="H35" s="1187">
        <f>+G35/G35*100</f>
        <v>100</v>
      </c>
      <c r="I35" s="1213">
        <v>10343.4</v>
      </c>
      <c r="J35" s="1187">
        <f>+I35/I35*100</f>
        <v>100</v>
      </c>
      <c r="K35" s="1213">
        <v>10331.700000000001</v>
      </c>
      <c r="L35" s="1187">
        <f>+K35/K35*100</f>
        <v>100</v>
      </c>
      <c r="M35" s="1187">
        <v>10319</v>
      </c>
      <c r="N35" s="1187">
        <f>+M35/M35*100</f>
        <v>100</v>
      </c>
      <c r="O35" s="1167"/>
      <c r="P35" s="1128"/>
    </row>
    <row r="36" spans="1:16" s="1130" customFormat="1" ht="14.25" customHeight="1" x14ac:dyDescent="0.2">
      <c r="A36" s="1210"/>
      <c r="B36" s="1143"/>
      <c r="C36" s="1136"/>
      <c r="D36" s="789" t="s">
        <v>72</v>
      </c>
      <c r="E36" s="1214">
        <v>4910.7</v>
      </c>
      <c r="F36" s="1189">
        <f>+E36/E35*100</f>
        <v>47.364918304751249</v>
      </c>
      <c r="G36" s="1214">
        <v>4909.8999999999996</v>
      </c>
      <c r="H36" s="1189">
        <f>+G36/G35*100</f>
        <v>47.417114933315304</v>
      </c>
      <c r="I36" s="1214">
        <v>4902.2</v>
      </c>
      <c r="J36" s="1189">
        <f>+I36/I35*100</f>
        <v>47.394473770713688</v>
      </c>
      <c r="K36" s="1214">
        <v>4894.6000000000004</v>
      </c>
      <c r="L36" s="1189">
        <f>+K36/K35*100</f>
        <v>47.374585015050769</v>
      </c>
      <c r="M36" s="1189">
        <v>4885.8999999999996</v>
      </c>
      <c r="N36" s="1189">
        <f>+M36/M35*100</f>
        <v>47.348580288787666</v>
      </c>
      <c r="O36" s="1167"/>
      <c r="P36" s="1128"/>
    </row>
    <row r="37" spans="1:16" s="1130" customFormat="1" ht="14.25" customHeight="1" x14ac:dyDescent="0.2">
      <c r="A37" s="1210"/>
      <c r="B37" s="1143"/>
      <c r="C37" s="788"/>
      <c r="D37" s="789" t="s">
        <v>71</v>
      </c>
      <c r="E37" s="1214">
        <v>5457.2</v>
      </c>
      <c r="F37" s="1189">
        <f>+E37/E35*100</f>
        <v>52.636046220027396</v>
      </c>
      <c r="G37" s="1214">
        <v>5444.8</v>
      </c>
      <c r="H37" s="1189">
        <f>+G37/G35*100</f>
        <v>52.582885066684696</v>
      </c>
      <c r="I37" s="1214">
        <v>5441.2</v>
      </c>
      <c r="J37" s="1189">
        <f>+I37/I35*100</f>
        <v>52.605526229286305</v>
      </c>
      <c r="K37" s="1214">
        <v>5437.1</v>
      </c>
      <c r="L37" s="1189">
        <f>+K37/K35*100</f>
        <v>52.625414984949238</v>
      </c>
      <c r="M37" s="1189">
        <v>5433.1</v>
      </c>
      <c r="N37" s="1189">
        <f>+M37/M35*100</f>
        <v>52.651419711212334</v>
      </c>
      <c r="O37" s="1167"/>
      <c r="P37" s="1128"/>
    </row>
    <row r="38" spans="1:16" s="1130" customFormat="1" ht="17.25" customHeight="1" x14ac:dyDescent="0.2">
      <c r="A38" s="1210"/>
      <c r="B38" s="1143"/>
      <c r="C38" s="791" t="s">
        <v>180</v>
      </c>
      <c r="D38" s="788"/>
      <c r="E38" s="1215">
        <v>1492.9</v>
      </c>
      <c r="F38" s="1188">
        <f>+E38/$M$35*100</f>
        <v>14.467487159608492</v>
      </c>
      <c r="G38" s="1215">
        <v>1484</v>
      </c>
      <c r="H38" s="1188">
        <f>+G38/$M$35*100</f>
        <v>14.381238492101946</v>
      </c>
      <c r="I38" s="1215">
        <v>1475</v>
      </c>
      <c r="J38" s="1188">
        <f>+I38/$M$35*100</f>
        <v>14.294020738443647</v>
      </c>
      <c r="K38" s="1215">
        <v>1466.4</v>
      </c>
      <c r="L38" s="1188">
        <f>+K38/$M$35*100</f>
        <v>14.210679329392384</v>
      </c>
      <c r="M38" s="1188">
        <v>1458.8</v>
      </c>
      <c r="N38" s="1188">
        <f>+M38/$M$35*100</f>
        <v>14.137028781858707</v>
      </c>
      <c r="O38" s="1167"/>
      <c r="P38" s="1128"/>
    </row>
    <row r="39" spans="1:16" s="1130" customFormat="1" ht="14.25" customHeight="1" x14ac:dyDescent="0.2">
      <c r="A39" s="1210"/>
      <c r="B39" s="1143"/>
      <c r="C39" s="791"/>
      <c r="D39" s="789" t="s">
        <v>72</v>
      </c>
      <c r="E39" s="1214">
        <v>763.9</v>
      </c>
      <c r="F39" s="1189">
        <f>+E39/E38*100</f>
        <v>51.168865965570362</v>
      </c>
      <c r="G39" s="1214">
        <v>760.2</v>
      </c>
      <c r="H39" s="1189">
        <f>+G39/G38*100</f>
        <v>51.226415094339629</v>
      </c>
      <c r="I39" s="1214">
        <v>755.5</v>
      </c>
      <c r="J39" s="1189">
        <f>+I39/I38*100</f>
        <v>51.220338983050851</v>
      </c>
      <c r="K39" s="1214">
        <v>751.1</v>
      </c>
      <c r="L39" s="1189">
        <f>+K39/K38*100</f>
        <v>51.220676486633934</v>
      </c>
      <c r="M39" s="1189">
        <v>747.2</v>
      </c>
      <c r="N39" s="1189">
        <f>+M39/M38*100</f>
        <v>51.22018097066082</v>
      </c>
      <c r="O39" s="1167"/>
      <c r="P39" s="1128"/>
    </row>
    <row r="40" spans="1:16" s="1130" customFormat="1" ht="14.25" customHeight="1" x14ac:dyDescent="0.2">
      <c r="A40" s="1210"/>
      <c r="B40" s="1143"/>
      <c r="C40" s="791"/>
      <c r="D40" s="789" t="s">
        <v>71</v>
      </c>
      <c r="E40" s="1214">
        <v>729</v>
      </c>
      <c r="F40" s="1189">
        <f>+E40/E38*100</f>
        <v>48.831134034429631</v>
      </c>
      <c r="G40" s="1214">
        <v>723.8</v>
      </c>
      <c r="H40" s="1189">
        <f>+G40/G38*100</f>
        <v>48.773584905660371</v>
      </c>
      <c r="I40" s="1214">
        <v>719.5</v>
      </c>
      <c r="J40" s="1189">
        <f>+I40/I38*100</f>
        <v>48.779661016949156</v>
      </c>
      <c r="K40" s="1214">
        <v>715.3</v>
      </c>
      <c r="L40" s="1189">
        <f>+K40/K38*100</f>
        <v>48.779323513366066</v>
      </c>
      <c r="M40" s="1189">
        <v>711.6</v>
      </c>
      <c r="N40" s="1189">
        <f>+M40/M38*100</f>
        <v>48.779819029339187</v>
      </c>
      <c r="O40" s="1167"/>
      <c r="P40" s="1128"/>
    </row>
    <row r="41" spans="1:16" s="1130" customFormat="1" ht="17.25" customHeight="1" x14ac:dyDescent="0.2">
      <c r="A41" s="1210"/>
      <c r="B41" s="1143"/>
      <c r="C41" s="791" t="s">
        <v>160</v>
      </c>
      <c r="D41" s="788"/>
      <c r="E41" s="1215">
        <v>1098.0999999999999</v>
      </c>
      <c r="F41" s="1188">
        <f>+E41/$M$35*100</f>
        <v>10.641535032464384</v>
      </c>
      <c r="G41" s="1215">
        <v>1103.3</v>
      </c>
      <c r="H41" s="1188">
        <f>+G41/$M$35*100</f>
        <v>10.691927512355848</v>
      </c>
      <c r="I41" s="1215">
        <v>1103.0999999999999</v>
      </c>
      <c r="J41" s="1188">
        <f>+I41/$M$35*100</f>
        <v>10.689989340052328</v>
      </c>
      <c r="K41" s="1215">
        <v>1101.9000000000001</v>
      </c>
      <c r="L41" s="1188">
        <f>+K41/$M$35*100</f>
        <v>10.678360306231225</v>
      </c>
      <c r="M41" s="1188">
        <v>1100.4000000000001</v>
      </c>
      <c r="N41" s="1188">
        <f>+M41/$M$35*100</f>
        <v>10.663824013954841</v>
      </c>
      <c r="O41" s="1167"/>
      <c r="P41" s="1128"/>
    </row>
    <row r="42" spans="1:16" s="1130" customFormat="1" ht="14.25" customHeight="1" x14ac:dyDescent="0.2">
      <c r="A42" s="1210"/>
      <c r="B42" s="1143"/>
      <c r="C42" s="791"/>
      <c r="D42" s="789" t="s">
        <v>72</v>
      </c>
      <c r="E42" s="1214">
        <v>553.79999999999995</v>
      </c>
      <c r="F42" s="1189">
        <f>+E42/E41*100</f>
        <v>50.43256534013296</v>
      </c>
      <c r="G42" s="1214">
        <v>559.6</v>
      </c>
      <c r="H42" s="1189">
        <f>+G42/G41*100</f>
        <v>50.720565575999274</v>
      </c>
      <c r="I42" s="1214">
        <v>559.5</v>
      </c>
      <c r="J42" s="1189">
        <f>+I42/I41*100</f>
        <v>50.720696219744369</v>
      </c>
      <c r="K42" s="1214">
        <v>559.1</v>
      </c>
      <c r="L42" s="1189">
        <f>+K42/K41*100</f>
        <v>50.739631545512296</v>
      </c>
      <c r="M42" s="1189">
        <v>558.5</v>
      </c>
      <c r="N42" s="1189">
        <f>+M42/M41*100</f>
        <v>50.754271174118493</v>
      </c>
      <c r="O42" s="1167"/>
      <c r="P42" s="1128"/>
    </row>
    <row r="43" spans="1:16" s="1130" customFormat="1" ht="14.25" customHeight="1" x14ac:dyDescent="0.2">
      <c r="A43" s="1210"/>
      <c r="B43" s="1143"/>
      <c r="C43" s="791"/>
      <c r="D43" s="789" t="s">
        <v>71</v>
      </c>
      <c r="E43" s="1214">
        <v>544.29999999999995</v>
      </c>
      <c r="F43" s="1189">
        <f>+E43/E41*100</f>
        <v>49.567434659867047</v>
      </c>
      <c r="G43" s="1214">
        <v>543.70000000000005</v>
      </c>
      <c r="H43" s="1189">
        <f>+G43/G41*100</f>
        <v>49.279434424000726</v>
      </c>
      <c r="I43" s="1214">
        <v>543.6</v>
      </c>
      <c r="J43" s="1189">
        <f>+I43/I41*100</f>
        <v>49.279303780255653</v>
      </c>
      <c r="K43" s="1214">
        <v>542.79999999999995</v>
      </c>
      <c r="L43" s="1189">
        <f>+K43/K41*100</f>
        <v>49.260368454487697</v>
      </c>
      <c r="M43" s="1189">
        <v>542</v>
      </c>
      <c r="N43" s="1189">
        <f>+M43/M41*100</f>
        <v>49.254816430388949</v>
      </c>
      <c r="O43" s="1167"/>
      <c r="P43" s="1128"/>
    </row>
    <row r="44" spans="1:16" s="1130" customFormat="1" ht="17.25" customHeight="1" x14ac:dyDescent="0.2">
      <c r="A44" s="1210"/>
      <c r="B44" s="1143"/>
      <c r="C44" s="791" t="s">
        <v>498</v>
      </c>
      <c r="D44" s="788"/>
      <c r="E44" s="1215">
        <v>1227.2</v>
      </c>
      <c r="F44" s="1188">
        <f>+E44/$M$35*100</f>
        <v>11.892625254385116</v>
      </c>
      <c r="G44" s="1215">
        <v>1226.3</v>
      </c>
      <c r="H44" s="1188">
        <f>+G44/$M$35*100</f>
        <v>11.883903479019283</v>
      </c>
      <c r="I44" s="1215">
        <v>1216.8</v>
      </c>
      <c r="J44" s="1188">
        <f>+I44/$M$35*100</f>
        <v>11.791840294602189</v>
      </c>
      <c r="K44" s="1215">
        <v>1206.2</v>
      </c>
      <c r="L44" s="1188">
        <f>+K44/$M$35*100</f>
        <v>11.689117162515748</v>
      </c>
      <c r="M44" s="1188">
        <v>1195.3</v>
      </c>
      <c r="N44" s="1188">
        <f>+M44/$M$35*100</f>
        <v>11.583486771974027</v>
      </c>
      <c r="O44" s="1167"/>
      <c r="P44" s="1128"/>
    </row>
    <row r="45" spans="1:16" s="1130" customFormat="1" ht="14.25" customHeight="1" x14ac:dyDescent="0.2">
      <c r="A45" s="1210"/>
      <c r="B45" s="1143"/>
      <c r="C45" s="791"/>
      <c r="D45" s="789" t="s">
        <v>72</v>
      </c>
      <c r="E45" s="1214">
        <v>598.9</v>
      </c>
      <c r="F45" s="1189">
        <f>+E45/E44*100</f>
        <v>48.802151238591911</v>
      </c>
      <c r="G45" s="1214">
        <v>603.1</v>
      </c>
      <c r="H45" s="1189">
        <f>+G45/G44*100</f>
        <v>49.180461551007099</v>
      </c>
      <c r="I45" s="1214">
        <v>598.6</v>
      </c>
      <c r="J45" s="1189">
        <f>+I45/I44*100</f>
        <v>49.194608809993426</v>
      </c>
      <c r="K45" s="1214">
        <v>593.70000000000005</v>
      </c>
      <c r="L45" s="1189">
        <f>+K45/K44*100</f>
        <v>49.220693085723759</v>
      </c>
      <c r="M45" s="1189">
        <v>588.6</v>
      </c>
      <c r="N45" s="1189">
        <f>+M45/M44*100</f>
        <v>49.242867899272156</v>
      </c>
      <c r="O45" s="1167"/>
      <c r="P45" s="1128"/>
    </row>
    <row r="46" spans="1:16" s="1130" customFormat="1" ht="14.25" customHeight="1" x14ac:dyDescent="0.2">
      <c r="A46" s="1210"/>
      <c r="B46" s="1143"/>
      <c r="C46" s="791"/>
      <c r="D46" s="789" t="s">
        <v>71</v>
      </c>
      <c r="E46" s="1214">
        <v>628.4</v>
      </c>
      <c r="F46" s="1189">
        <f>+E46/E44*100</f>
        <v>51.205997392438064</v>
      </c>
      <c r="G46" s="1214">
        <v>623.20000000000005</v>
      </c>
      <c r="H46" s="1189">
        <f>+G46/G44*100</f>
        <v>50.819538448992908</v>
      </c>
      <c r="I46" s="1214">
        <v>618.20000000000005</v>
      </c>
      <c r="J46" s="1189">
        <f>+I46/I44*100</f>
        <v>50.805391190006574</v>
      </c>
      <c r="K46" s="1214">
        <v>612.5</v>
      </c>
      <c r="L46" s="1189">
        <f>+K46/K44*100</f>
        <v>50.779306914276233</v>
      </c>
      <c r="M46" s="1189">
        <v>606.70000000000005</v>
      </c>
      <c r="N46" s="1189">
        <f>+M46/M44*100</f>
        <v>50.757132100727851</v>
      </c>
      <c r="O46" s="1167"/>
      <c r="P46" s="1128"/>
    </row>
    <row r="47" spans="1:16" s="1130" customFormat="1" ht="17.25" customHeight="1" x14ac:dyDescent="0.2">
      <c r="A47" s="1210"/>
      <c r="B47" s="1143"/>
      <c r="C47" s="791" t="s">
        <v>499</v>
      </c>
      <c r="D47" s="788"/>
      <c r="E47" s="1215">
        <v>1584.4</v>
      </c>
      <c r="F47" s="1188">
        <f>+E47/$M$35*100</f>
        <v>15.354200988467875</v>
      </c>
      <c r="G47" s="1215">
        <v>1579</v>
      </c>
      <c r="H47" s="1188">
        <f>+G47/$M$35*100</f>
        <v>15.301870336272893</v>
      </c>
      <c r="I47" s="1215">
        <v>1574.3</v>
      </c>
      <c r="J47" s="1188">
        <f>+I47/$M$35*100</f>
        <v>15.256323287140228</v>
      </c>
      <c r="K47" s="1215">
        <v>1569.1</v>
      </c>
      <c r="L47" s="1188">
        <f>+K47/$M$35*100</f>
        <v>15.205930807248762</v>
      </c>
      <c r="M47" s="1188">
        <v>1563.5</v>
      </c>
      <c r="N47" s="1188">
        <f>+M47/$M$35*100</f>
        <v>15.151661982750268</v>
      </c>
      <c r="O47" s="1167"/>
      <c r="P47" s="1128"/>
    </row>
    <row r="48" spans="1:16" s="1130" customFormat="1" ht="14.25" customHeight="1" x14ac:dyDescent="0.2">
      <c r="A48" s="1210"/>
      <c r="B48" s="1143"/>
      <c r="C48" s="791"/>
      <c r="D48" s="789" t="s">
        <v>72</v>
      </c>
      <c r="E48" s="1214">
        <v>760.7</v>
      </c>
      <c r="F48" s="1189">
        <f>+E48/E47*100</f>
        <v>48.011865690482203</v>
      </c>
      <c r="G48" s="1214">
        <v>757.8</v>
      </c>
      <c r="H48" s="1189">
        <f>+G48/G47*100</f>
        <v>47.992400253324888</v>
      </c>
      <c r="I48" s="1214">
        <v>754.7</v>
      </c>
      <c r="J48" s="1189">
        <f>+I48/I47*100</f>
        <v>47.938766435876268</v>
      </c>
      <c r="K48" s="1214">
        <v>751.2</v>
      </c>
      <c r="L48" s="1189">
        <f>+K48/K47*100</f>
        <v>47.874577783442746</v>
      </c>
      <c r="M48" s="1189">
        <v>747.4</v>
      </c>
      <c r="N48" s="1189">
        <f>+M48/M47*100</f>
        <v>47.803006076111288</v>
      </c>
      <c r="O48" s="1167"/>
      <c r="P48" s="1128"/>
    </row>
    <row r="49" spans="1:16" s="1130" customFormat="1" ht="14.25" customHeight="1" x14ac:dyDescent="0.2">
      <c r="A49" s="1210"/>
      <c r="B49" s="1143"/>
      <c r="C49" s="791"/>
      <c r="D49" s="789" t="s">
        <v>71</v>
      </c>
      <c r="E49" s="1214">
        <v>823.7</v>
      </c>
      <c r="F49" s="1189">
        <f>+E49/E47*100</f>
        <v>51.988134309517797</v>
      </c>
      <c r="G49" s="1214">
        <v>821.2</v>
      </c>
      <c r="H49" s="1189">
        <f>+G49/G47*100</f>
        <v>52.007599746675112</v>
      </c>
      <c r="I49" s="1214">
        <v>819.7</v>
      </c>
      <c r="J49" s="1189">
        <f>+I49/I47*100</f>
        <v>52.067585593597151</v>
      </c>
      <c r="K49" s="1214">
        <v>817.9</v>
      </c>
      <c r="L49" s="1189">
        <f>+K49/K47*100</f>
        <v>52.125422216557261</v>
      </c>
      <c r="M49" s="1189">
        <v>816.1</v>
      </c>
      <c r="N49" s="1189">
        <f>+M49/M47*100</f>
        <v>52.196993923888712</v>
      </c>
      <c r="O49" s="1167"/>
      <c r="P49" s="1128"/>
    </row>
    <row r="50" spans="1:16" s="1130" customFormat="1" ht="17.25" customHeight="1" x14ac:dyDescent="0.2">
      <c r="A50" s="1210"/>
      <c r="B50" s="1143"/>
      <c r="C50" s="791" t="s">
        <v>500</v>
      </c>
      <c r="D50" s="788"/>
      <c r="E50" s="1215">
        <v>2859.8</v>
      </c>
      <c r="F50" s="1188">
        <f>+E50/$M$35*100</f>
        <v>27.713925768000774</v>
      </c>
      <c r="G50" s="1215">
        <v>2854.6</v>
      </c>
      <c r="H50" s="1188">
        <f>+G50/$M$35*100</f>
        <v>27.66353328810931</v>
      </c>
      <c r="I50" s="1215">
        <v>2857.1</v>
      </c>
      <c r="J50" s="1188">
        <f>+I50/$M$35*100</f>
        <v>27.687760441903286</v>
      </c>
      <c r="K50" s="1215">
        <v>2859.4</v>
      </c>
      <c r="L50" s="1188">
        <f>+K50/$M$35*100</f>
        <v>27.710049423393741</v>
      </c>
      <c r="M50" s="1188">
        <v>2861.3</v>
      </c>
      <c r="N50" s="1188">
        <f>+M50/$M$35*100</f>
        <v>27.72846206027716</v>
      </c>
      <c r="O50" s="1167"/>
      <c r="P50" s="1128"/>
    </row>
    <row r="51" spans="1:16" s="1130" customFormat="1" ht="14.25" customHeight="1" x14ac:dyDescent="0.2">
      <c r="A51" s="1210"/>
      <c r="B51" s="1143"/>
      <c r="C51" s="791"/>
      <c r="D51" s="789" t="s">
        <v>72</v>
      </c>
      <c r="E51" s="1214">
        <v>1359.5</v>
      </c>
      <c r="F51" s="1189">
        <f>+E51/E50*100</f>
        <v>47.538289390866488</v>
      </c>
      <c r="G51" s="1214">
        <v>1353.9</v>
      </c>
      <c r="H51" s="1189">
        <f>+G51/G50*100</f>
        <v>47.428711553282426</v>
      </c>
      <c r="I51" s="1214">
        <v>1354.2</v>
      </c>
      <c r="J51" s="1189">
        <f>+I51/I50*100</f>
        <v>47.397710965664487</v>
      </c>
      <c r="K51" s="1214">
        <v>1354.3</v>
      </c>
      <c r="L51" s="1189">
        <f>+K51/K50*100</f>
        <v>47.3630831643002</v>
      </c>
      <c r="M51" s="1189">
        <v>1354.1</v>
      </c>
      <c r="N51" s="1189">
        <f>+M51/M50*100</f>
        <v>47.324642644951588</v>
      </c>
      <c r="O51" s="1167"/>
      <c r="P51" s="1128"/>
    </row>
    <row r="52" spans="1:16" s="1130" customFormat="1" ht="14.25" customHeight="1" x14ac:dyDescent="0.2">
      <c r="A52" s="1210"/>
      <c r="B52" s="1143"/>
      <c r="C52" s="791"/>
      <c r="D52" s="789" t="s">
        <v>71</v>
      </c>
      <c r="E52" s="1214">
        <v>1500.3</v>
      </c>
      <c r="F52" s="1189">
        <f>+E52/E50*100</f>
        <v>52.461710609133505</v>
      </c>
      <c r="G52" s="1214">
        <v>1500.7</v>
      </c>
      <c r="H52" s="1189">
        <f>+G52/G50*100</f>
        <v>52.571288446717581</v>
      </c>
      <c r="I52" s="1214">
        <v>1503</v>
      </c>
      <c r="J52" s="1189">
        <f>+I52/I50*100</f>
        <v>52.60578908683631</v>
      </c>
      <c r="K52" s="1214">
        <v>1505.1</v>
      </c>
      <c r="L52" s="1189">
        <f>+K52/K50*100</f>
        <v>52.636916835699786</v>
      </c>
      <c r="M52" s="1189">
        <v>1507.2</v>
      </c>
      <c r="N52" s="1189">
        <f>+M52/M50*100</f>
        <v>52.675357355048405</v>
      </c>
      <c r="O52" s="1167"/>
      <c r="P52" s="1128"/>
    </row>
    <row r="53" spans="1:16" s="1130" customFormat="1" ht="17.25" customHeight="1" x14ac:dyDescent="0.2">
      <c r="A53" s="1210"/>
      <c r="B53" s="1143"/>
      <c r="C53" s="791" t="s">
        <v>491</v>
      </c>
      <c r="D53" s="788"/>
      <c r="E53" s="1215">
        <v>2105.4</v>
      </c>
      <c r="F53" s="1188">
        <f>+E53/$M$35*100</f>
        <v>20.4031398391317</v>
      </c>
      <c r="G53" s="1215">
        <v>2107.6</v>
      </c>
      <c r="H53" s="1188">
        <f>+G53/$M$35*100</f>
        <v>20.424459734470393</v>
      </c>
      <c r="I53" s="1215">
        <v>2117.1</v>
      </c>
      <c r="J53" s="1188">
        <f>+I53/$M$35*100</f>
        <v>20.516522918887489</v>
      </c>
      <c r="K53" s="1215">
        <v>2128.6999999999998</v>
      </c>
      <c r="L53" s="1188">
        <f>+K53/$M$35*100</f>
        <v>20.628936912491518</v>
      </c>
      <c r="M53" s="1188">
        <v>2139.6</v>
      </c>
      <c r="N53" s="1188">
        <f>+M53/$M$35*100</f>
        <v>20.734567303033238</v>
      </c>
      <c r="O53" s="1167"/>
      <c r="P53" s="1128"/>
    </row>
    <row r="54" spans="1:16" s="1130" customFormat="1" ht="14.25" customHeight="1" x14ac:dyDescent="0.2">
      <c r="A54" s="1210"/>
      <c r="B54" s="1143"/>
      <c r="C54" s="791"/>
      <c r="D54" s="789" t="s">
        <v>72</v>
      </c>
      <c r="E54" s="1214">
        <v>873.9</v>
      </c>
      <c r="F54" s="1189">
        <f>+E54/E53*100</f>
        <v>41.507552009119401</v>
      </c>
      <c r="G54" s="1214">
        <v>875.4</v>
      </c>
      <c r="H54" s="1189">
        <f>+G54/G53*100</f>
        <v>41.535395710761058</v>
      </c>
      <c r="I54" s="1214">
        <v>879.8</v>
      </c>
      <c r="J54" s="1189">
        <f>+I54/I53*100</f>
        <v>41.556846629823809</v>
      </c>
      <c r="K54" s="1214">
        <v>885.1</v>
      </c>
      <c r="L54" s="1189">
        <f>+K54/K53*100</f>
        <v>41.579367689199984</v>
      </c>
      <c r="M54" s="1189">
        <v>890.1</v>
      </c>
      <c r="N54" s="1189">
        <f>+M54/M53*100</f>
        <v>41.601233875490749</v>
      </c>
      <c r="O54" s="1167"/>
      <c r="P54" s="1128"/>
    </row>
    <row r="55" spans="1:16" s="1130" customFormat="1" ht="14.25" customHeight="1" x14ac:dyDescent="0.2">
      <c r="A55" s="1210"/>
      <c r="B55" s="1143"/>
      <c r="C55" s="791"/>
      <c r="D55" s="789" t="s">
        <v>71</v>
      </c>
      <c r="E55" s="1214">
        <v>1231.5</v>
      </c>
      <c r="F55" s="1189">
        <f>+E55/E53*100</f>
        <v>58.492447990880592</v>
      </c>
      <c r="G55" s="1214">
        <v>1232.3</v>
      </c>
      <c r="H55" s="1189">
        <f>+G55/G53*100</f>
        <v>58.469349022584929</v>
      </c>
      <c r="I55" s="1214">
        <v>1237.3</v>
      </c>
      <c r="J55" s="1189">
        <f>+I55/I53*100</f>
        <v>58.443153370176184</v>
      </c>
      <c r="K55" s="1214">
        <v>1243.5</v>
      </c>
      <c r="L55" s="1189">
        <f>+K55/K53*100</f>
        <v>58.415934607976702</v>
      </c>
      <c r="M55" s="1189">
        <v>1249.5</v>
      </c>
      <c r="N55" s="1189">
        <f>+M55/M53*100</f>
        <v>58.398766124509258</v>
      </c>
      <c r="O55" s="1167"/>
      <c r="P55" s="1128"/>
    </row>
    <row r="56" spans="1:16" s="868" customFormat="1" ht="13.5" customHeight="1" x14ac:dyDescent="0.2">
      <c r="A56" s="899"/>
      <c r="B56" s="900"/>
      <c r="C56" s="901" t="s">
        <v>470</v>
      </c>
      <c r="D56" s="902"/>
      <c r="E56" s="903"/>
      <c r="F56" s="1102"/>
      <c r="G56" s="903"/>
      <c r="H56" s="1102"/>
      <c r="I56" s="903"/>
      <c r="J56" s="1102"/>
      <c r="K56" s="903"/>
      <c r="L56" s="1102"/>
      <c r="M56" s="903"/>
      <c r="N56" s="1102"/>
      <c r="O56" s="904"/>
      <c r="P56" s="895"/>
    </row>
    <row r="57" spans="1:16" ht="13.5" customHeight="1" x14ac:dyDescent="0.2">
      <c r="A57" s="1110"/>
      <c r="B57" s="1216"/>
      <c r="C57" s="1137" t="s">
        <v>412</v>
      </c>
      <c r="D57" s="1134"/>
      <c r="E57" s="1173"/>
      <c r="F57" s="1217" t="s">
        <v>88</v>
      </c>
      <c r="G57" s="1139"/>
      <c r="H57" s="1139"/>
      <c r="I57" s="1186"/>
      <c r="J57" s="1139"/>
      <c r="K57" s="1139"/>
      <c r="L57" s="1139"/>
      <c r="M57" s="1139"/>
      <c r="N57" s="1139"/>
      <c r="O57" s="1154"/>
      <c r="P57" s="1103"/>
    </row>
    <row r="58" spans="1:16" ht="13.5" customHeight="1" x14ac:dyDescent="0.2">
      <c r="A58" s="1103"/>
      <c r="B58" s="1073">
        <v>6</v>
      </c>
      <c r="C58" s="1377">
        <v>42401</v>
      </c>
      <c r="D58" s="1377"/>
      <c r="E58" s="1122"/>
      <c r="F58" s="1122"/>
      <c r="G58" s="1122"/>
      <c r="H58" s="1122"/>
      <c r="I58" s="1122"/>
      <c r="J58" s="1122"/>
      <c r="K58" s="1122"/>
      <c r="L58" s="1122"/>
      <c r="M58" s="1122"/>
      <c r="N58" s="1122"/>
      <c r="O58" s="1122"/>
      <c r="P58" s="1122"/>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RowHeight="12.75" x14ac:dyDescent="0.2"/>
  <cols>
    <col min="1" max="1" width="1" style="1095" customWidth="1"/>
    <col min="2" max="2" width="2.5703125" style="1095" customWidth="1"/>
    <col min="3" max="3" width="1" style="1095" customWidth="1"/>
    <col min="4" max="4" width="34" style="1095" customWidth="1"/>
    <col min="5" max="5" width="7.42578125" style="1095" customWidth="1"/>
    <col min="6" max="6" width="4.85546875" style="1095" customWidth="1"/>
    <col min="7" max="7" width="7.42578125" style="1095" customWidth="1"/>
    <col min="8" max="8" width="4.85546875" style="1095" customWidth="1"/>
    <col min="9" max="9" width="7.42578125" style="1095" customWidth="1"/>
    <col min="10" max="10" width="4.85546875" style="1095" customWidth="1"/>
    <col min="11" max="11" width="7.42578125" style="1095" customWidth="1"/>
    <col min="12" max="12" width="4.85546875" style="1095" customWidth="1"/>
    <col min="13" max="13" width="7.42578125" style="1095" customWidth="1"/>
    <col min="14" max="14" width="4.85546875" style="1095" customWidth="1"/>
    <col min="15" max="15" width="2.5703125" style="1095" customWidth="1"/>
    <col min="16" max="16" width="1" style="1095" customWidth="1"/>
    <col min="17" max="16384" width="9.140625" style="1095"/>
  </cols>
  <sheetData>
    <row r="1" spans="1:19" ht="13.5" customHeight="1" x14ac:dyDescent="0.2">
      <c r="A1" s="1103"/>
      <c r="B1" s="1218"/>
      <c r="C1" s="1411" t="s">
        <v>331</v>
      </c>
      <c r="D1" s="1411"/>
      <c r="E1" s="1092"/>
      <c r="F1" s="1092"/>
      <c r="G1" s="1092"/>
      <c r="H1" s="1092"/>
      <c r="I1" s="1092"/>
      <c r="J1" s="1092"/>
      <c r="K1" s="1092"/>
      <c r="L1" s="1092"/>
      <c r="M1" s="1219"/>
      <c r="N1" s="1092"/>
      <c r="O1" s="1092"/>
      <c r="P1" s="1103"/>
    </row>
    <row r="2" spans="1:19" ht="9.75" customHeight="1" x14ac:dyDescent="0.2">
      <c r="A2" s="1103"/>
      <c r="B2" s="1104"/>
      <c r="C2" s="1105"/>
      <c r="D2" s="1104"/>
      <c r="E2" s="1106"/>
      <c r="F2" s="1106"/>
      <c r="G2" s="1106"/>
      <c r="H2" s="1106"/>
      <c r="I2" s="1107"/>
      <c r="J2" s="1107"/>
      <c r="K2" s="1107"/>
      <c r="L2" s="1107"/>
      <c r="M2" s="1107"/>
      <c r="N2" s="1107"/>
      <c r="O2" s="1108"/>
      <c r="P2" s="1103"/>
    </row>
    <row r="3" spans="1:19" ht="9" customHeight="1" thickBot="1" x14ac:dyDescent="0.25">
      <c r="A3" s="1103"/>
      <c r="B3" s="1091"/>
      <c r="C3" s="1109"/>
      <c r="D3" s="1091"/>
      <c r="E3" s="1091"/>
      <c r="F3" s="1091"/>
      <c r="G3" s="1091"/>
      <c r="H3" s="1091"/>
      <c r="I3" s="1091"/>
      <c r="J3" s="1091"/>
      <c r="K3" s="1091"/>
      <c r="L3" s="1091"/>
      <c r="M3" s="1386" t="s">
        <v>73</v>
      </c>
      <c r="N3" s="1386"/>
      <c r="O3" s="1110"/>
      <c r="P3" s="1103"/>
    </row>
    <row r="4" spans="1:19" s="1113" customFormat="1" ht="13.5" customHeight="1" thickBot="1" x14ac:dyDescent="0.25">
      <c r="A4" s="1111"/>
      <c r="B4" s="1112"/>
      <c r="C4" s="1391" t="s">
        <v>165</v>
      </c>
      <c r="D4" s="1392"/>
      <c r="E4" s="1392"/>
      <c r="F4" s="1392"/>
      <c r="G4" s="1392"/>
      <c r="H4" s="1392"/>
      <c r="I4" s="1392"/>
      <c r="J4" s="1392"/>
      <c r="K4" s="1392"/>
      <c r="L4" s="1392"/>
      <c r="M4" s="1392"/>
      <c r="N4" s="1393"/>
      <c r="O4" s="1110"/>
      <c r="P4" s="1111"/>
    </row>
    <row r="5" spans="1:19" ht="3.75" customHeight="1" x14ac:dyDescent="0.2">
      <c r="A5" s="1103"/>
      <c r="B5" s="1091"/>
      <c r="C5" s="1412" t="s">
        <v>159</v>
      </c>
      <c r="D5" s="1413"/>
      <c r="E5" s="1091"/>
      <c r="F5" s="1114"/>
      <c r="G5" s="1114"/>
      <c r="H5" s="1114"/>
      <c r="I5" s="1114"/>
      <c r="J5" s="1114"/>
      <c r="K5" s="1091"/>
      <c r="L5" s="1114"/>
      <c r="M5" s="1114"/>
      <c r="N5" s="1114"/>
      <c r="O5" s="1110"/>
      <c r="P5" s="1103"/>
    </row>
    <row r="6" spans="1:19" ht="12.75" customHeight="1" x14ac:dyDescent="0.2">
      <c r="A6" s="1103"/>
      <c r="B6" s="1091"/>
      <c r="C6" s="1413"/>
      <c r="D6" s="1413"/>
      <c r="E6" s="1096" t="s">
        <v>681</v>
      </c>
      <c r="F6" s="1097" t="s">
        <v>34</v>
      </c>
      <c r="G6" s="1096" t="s">
        <v>34</v>
      </c>
      <c r="H6" s="1097" t="s">
        <v>34</v>
      </c>
      <c r="I6" s="1098"/>
      <c r="J6" s="1097" t="s">
        <v>642</v>
      </c>
      <c r="K6" s="1099" t="s">
        <v>34</v>
      </c>
      <c r="L6" s="1100" t="s">
        <v>34</v>
      </c>
      <c r="M6" s="1100" t="s">
        <v>34</v>
      </c>
      <c r="N6" s="1101"/>
      <c r="O6" s="1110"/>
      <c r="P6" s="1103"/>
    </row>
    <row r="7" spans="1:19" x14ac:dyDescent="0.2">
      <c r="A7" s="1103"/>
      <c r="B7" s="1091"/>
      <c r="C7" s="1115"/>
      <c r="D7" s="1115"/>
      <c r="E7" s="1384" t="str">
        <f>+'6populacao1'!E7</f>
        <v>4.º trimestre</v>
      </c>
      <c r="F7" s="1384"/>
      <c r="G7" s="1384" t="str">
        <f>+'6populacao1'!G7</f>
        <v>1.º trimestre</v>
      </c>
      <c r="H7" s="1384"/>
      <c r="I7" s="1384" t="str">
        <f>+'6populacao1'!I7</f>
        <v>2.º trimestre</v>
      </c>
      <c r="J7" s="1384"/>
      <c r="K7" s="1384" t="str">
        <f>+'6populacao1'!K7</f>
        <v>3.º trimestre</v>
      </c>
      <c r="L7" s="1384"/>
      <c r="M7" s="1384" t="str">
        <f>+'6populacao1'!M7</f>
        <v>4.º trimestre</v>
      </c>
      <c r="N7" s="1384"/>
      <c r="O7" s="1116"/>
      <c r="P7" s="1103"/>
    </row>
    <row r="8" spans="1:19" s="1120" customFormat="1" ht="16.5" customHeight="1" x14ac:dyDescent="0.2">
      <c r="A8" s="1117"/>
      <c r="B8" s="1118"/>
      <c r="C8" s="1376" t="s">
        <v>13</v>
      </c>
      <c r="D8" s="1376"/>
      <c r="E8" s="1410">
        <v>4491.6000000000004</v>
      </c>
      <c r="F8" s="1410"/>
      <c r="G8" s="1410">
        <v>4477.1000000000004</v>
      </c>
      <c r="H8" s="1410"/>
      <c r="I8" s="1410">
        <v>4580.8</v>
      </c>
      <c r="J8" s="1410"/>
      <c r="K8" s="1410">
        <v>4575.3</v>
      </c>
      <c r="L8" s="1410"/>
      <c r="M8" s="1389">
        <v>4561.5</v>
      </c>
      <c r="N8" s="1389"/>
      <c r="O8" s="1119"/>
      <c r="P8" s="1117"/>
      <c r="R8" s="1322"/>
    </row>
    <row r="9" spans="1:19" ht="12" customHeight="1" x14ac:dyDescent="0.2">
      <c r="A9" s="1103"/>
      <c r="B9" s="1121"/>
      <c r="C9" s="785" t="s">
        <v>72</v>
      </c>
      <c r="D9" s="1122"/>
      <c r="E9" s="1408">
        <v>2310.8000000000002</v>
      </c>
      <c r="F9" s="1408"/>
      <c r="G9" s="1408">
        <v>2301.1</v>
      </c>
      <c r="H9" s="1408"/>
      <c r="I9" s="1408">
        <v>2335.5</v>
      </c>
      <c r="J9" s="1408"/>
      <c r="K9" s="1408">
        <v>2348.6999999999998</v>
      </c>
      <c r="L9" s="1408"/>
      <c r="M9" s="1409">
        <v>2352</v>
      </c>
      <c r="N9" s="1409"/>
      <c r="O9" s="1116"/>
      <c r="P9" s="1103"/>
    </row>
    <row r="10" spans="1:19" ht="12" customHeight="1" x14ac:dyDescent="0.2">
      <c r="A10" s="1103"/>
      <c r="B10" s="1121"/>
      <c r="C10" s="785" t="s">
        <v>71</v>
      </c>
      <c r="D10" s="1122"/>
      <c r="E10" s="1408">
        <v>2180.6999999999998</v>
      </c>
      <c r="F10" s="1408"/>
      <c r="G10" s="1408">
        <v>2176</v>
      </c>
      <c r="H10" s="1408"/>
      <c r="I10" s="1408">
        <v>2245.3000000000002</v>
      </c>
      <c r="J10" s="1408"/>
      <c r="K10" s="1408">
        <v>2226.6999999999998</v>
      </c>
      <c r="L10" s="1408"/>
      <c r="M10" s="1409">
        <v>2209.5</v>
      </c>
      <c r="N10" s="1409"/>
      <c r="O10" s="1116"/>
      <c r="P10" s="1103"/>
    </row>
    <row r="11" spans="1:19" ht="17.25" customHeight="1" x14ac:dyDescent="0.2">
      <c r="A11" s="1103"/>
      <c r="B11" s="1121"/>
      <c r="C11" s="785" t="s">
        <v>160</v>
      </c>
      <c r="D11" s="1122"/>
      <c r="E11" s="1408">
        <v>243.9</v>
      </c>
      <c r="F11" s="1408"/>
      <c r="G11" s="1408">
        <v>242</v>
      </c>
      <c r="H11" s="1408"/>
      <c r="I11" s="1408">
        <v>246.5</v>
      </c>
      <c r="J11" s="1408"/>
      <c r="K11" s="1408">
        <v>266.10000000000002</v>
      </c>
      <c r="L11" s="1408"/>
      <c r="M11" s="1409">
        <v>251.2</v>
      </c>
      <c r="N11" s="1409"/>
      <c r="O11" s="1116"/>
      <c r="P11" s="1103"/>
      <c r="R11" s="1329"/>
      <c r="S11" s="1330"/>
    </row>
    <row r="12" spans="1:19" ht="12" customHeight="1" x14ac:dyDescent="0.2">
      <c r="A12" s="1103"/>
      <c r="B12" s="1121"/>
      <c r="C12" s="785" t="s">
        <v>161</v>
      </c>
      <c r="D12" s="1122"/>
      <c r="E12" s="1407">
        <v>2228.4</v>
      </c>
      <c r="F12" s="1407"/>
      <c r="G12" s="1407">
        <v>2219.3000000000002</v>
      </c>
      <c r="H12" s="1407"/>
      <c r="I12" s="1407">
        <v>2253.8000000000002</v>
      </c>
      <c r="J12" s="1407"/>
      <c r="K12" s="1407">
        <v>2241</v>
      </c>
      <c r="L12" s="1407"/>
      <c r="M12" s="1387">
        <v>2237.6</v>
      </c>
      <c r="N12" s="1387"/>
      <c r="O12" s="1116"/>
      <c r="P12" s="1103"/>
    </row>
    <row r="13" spans="1:19" ht="12" customHeight="1" x14ac:dyDescent="0.2">
      <c r="A13" s="1103"/>
      <c r="B13" s="1121"/>
      <c r="C13" s="785" t="s">
        <v>162</v>
      </c>
      <c r="D13" s="1122"/>
      <c r="E13" s="1407">
        <v>2019.3</v>
      </c>
      <c r="F13" s="1407"/>
      <c r="G13" s="1407">
        <v>2015.8</v>
      </c>
      <c r="H13" s="1407"/>
      <c r="I13" s="1407">
        <v>2080.5</v>
      </c>
      <c r="J13" s="1407"/>
      <c r="K13" s="1407">
        <v>2068.1999999999998</v>
      </c>
      <c r="L13" s="1407"/>
      <c r="M13" s="1387">
        <v>2072.6999999999998</v>
      </c>
      <c r="N13" s="1387"/>
      <c r="O13" s="1116"/>
      <c r="P13" s="1103"/>
    </row>
    <row r="14" spans="1:19" ht="17.25" customHeight="1" x14ac:dyDescent="0.2">
      <c r="A14" s="1103"/>
      <c r="B14" s="1121"/>
      <c r="C14" s="785" t="s">
        <v>389</v>
      </c>
      <c r="D14" s="1122"/>
      <c r="E14" s="1408">
        <v>348.5</v>
      </c>
      <c r="F14" s="1408"/>
      <c r="G14" s="1408">
        <v>338.4</v>
      </c>
      <c r="H14" s="1408"/>
      <c r="I14" s="1408">
        <v>365.3</v>
      </c>
      <c r="J14" s="1408"/>
      <c r="K14" s="1408">
        <v>342.7</v>
      </c>
      <c r="L14" s="1408"/>
      <c r="M14" s="1409">
        <v>323.7</v>
      </c>
      <c r="N14" s="1409"/>
      <c r="O14" s="1116"/>
      <c r="P14" s="1103"/>
    </row>
    <row r="15" spans="1:19" ht="12" customHeight="1" x14ac:dyDescent="0.2">
      <c r="A15" s="1103"/>
      <c r="B15" s="1121"/>
      <c r="C15" s="785" t="s">
        <v>166</v>
      </c>
      <c r="D15" s="1122"/>
      <c r="E15" s="1407">
        <v>1074.9000000000001</v>
      </c>
      <c r="F15" s="1407"/>
      <c r="G15" s="1407">
        <v>1090.0999999999999</v>
      </c>
      <c r="H15" s="1407"/>
      <c r="I15" s="1407">
        <v>1107.8</v>
      </c>
      <c r="J15" s="1407"/>
      <c r="K15" s="1407">
        <v>1118.8</v>
      </c>
      <c r="L15" s="1407"/>
      <c r="M15" s="1387">
        <v>1113.5999999999999</v>
      </c>
      <c r="N15" s="1387"/>
      <c r="O15" s="1116"/>
      <c r="P15" s="1103"/>
    </row>
    <row r="16" spans="1:19" ht="12" customHeight="1" x14ac:dyDescent="0.2">
      <c r="A16" s="1103"/>
      <c r="B16" s="1121"/>
      <c r="C16" s="785" t="s">
        <v>167</v>
      </c>
      <c r="D16" s="1122"/>
      <c r="E16" s="1407">
        <v>3068.2</v>
      </c>
      <c r="F16" s="1407"/>
      <c r="G16" s="1407">
        <v>3048.6</v>
      </c>
      <c r="H16" s="1407"/>
      <c r="I16" s="1407">
        <v>3107.6</v>
      </c>
      <c r="J16" s="1407"/>
      <c r="K16" s="1407">
        <v>3113.9</v>
      </c>
      <c r="L16" s="1407"/>
      <c r="M16" s="1387">
        <v>3124.2</v>
      </c>
      <c r="N16" s="1387"/>
      <c r="O16" s="1116"/>
      <c r="P16" s="1103"/>
    </row>
    <row r="17" spans="1:18" s="1126" customFormat="1" ht="17.25" customHeight="1" x14ac:dyDescent="0.2">
      <c r="A17" s="1123"/>
      <c r="B17" s="1124"/>
      <c r="C17" s="785" t="s">
        <v>168</v>
      </c>
      <c r="D17" s="1122"/>
      <c r="E17" s="1407">
        <v>3910.5</v>
      </c>
      <c r="F17" s="1407"/>
      <c r="G17" s="1407">
        <v>3896.1</v>
      </c>
      <c r="H17" s="1407"/>
      <c r="I17" s="1407">
        <v>4008.8</v>
      </c>
      <c r="J17" s="1407"/>
      <c r="K17" s="1407">
        <v>4029.3</v>
      </c>
      <c r="L17" s="1407"/>
      <c r="M17" s="1387">
        <v>3995.1</v>
      </c>
      <c r="N17" s="1387"/>
      <c r="O17" s="1125"/>
      <c r="P17" s="1123"/>
    </row>
    <row r="18" spans="1:18" s="1126" customFormat="1" ht="12" customHeight="1" x14ac:dyDescent="0.2">
      <c r="A18" s="1123"/>
      <c r="B18" s="1124"/>
      <c r="C18" s="785" t="s">
        <v>169</v>
      </c>
      <c r="D18" s="1122"/>
      <c r="E18" s="1407">
        <v>581</v>
      </c>
      <c r="F18" s="1407"/>
      <c r="G18" s="1407">
        <v>581</v>
      </c>
      <c r="H18" s="1407"/>
      <c r="I18" s="1407">
        <v>572</v>
      </c>
      <c r="J18" s="1407"/>
      <c r="K18" s="1407">
        <v>546.1</v>
      </c>
      <c r="L18" s="1407"/>
      <c r="M18" s="1387">
        <v>566.5</v>
      </c>
      <c r="N18" s="1387"/>
      <c r="O18" s="1125"/>
      <c r="P18" s="1123"/>
    </row>
    <row r="19" spans="1:18" ht="17.25" customHeight="1" x14ac:dyDescent="0.2">
      <c r="A19" s="1103"/>
      <c r="B19" s="1121"/>
      <c r="C19" s="785" t="s">
        <v>170</v>
      </c>
      <c r="D19" s="1122"/>
      <c r="E19" s="1407">
        <v>3659.4</v>
      </c>
      <c r="F19" s="1407"/>
      <c r="G19" s="1407">
        <v>3641.1</v>
      </c>
      <c r="H19" s="1407"/>
      <c r="I19" s="1407">
        <v>3723.4</v>
      </c>
      <c r="J19" s="1407"/>
      <c r="K19" s="1407">
        <v>3743.1</v>
      </c>
      <c r="L19" s="1407"/>
      <c r="M19" s="1387">
        <v>3734.9</v>
      </c>
      <c r="N19" s="1387"/>
      <c r="O19" s="1116"/>
      <c r="P19" s="1103"/>
    </row>
    <row r="20" spans="1:18" ht="12" customHeight="1" x14ac:dyDescent="0.2">
      <c r="A20" s="1103"/>
      <c r="B20" s="1121"/>
      <c r="C20" s="1127"/>
      <c r="D20" s="1203" t="s">
        <v>171</v>
      </c>
      <c r="E20" s="1407">
        <v>2869.9</v>
      </c>
      <c r="F20" s="1407"/>
      <c r="G20" s="1407">
        <v>2867.8</v>
      </c>
      <c r="H20" s="1407"/>
      <c r="I20" s="1407">
        <v>2896.7</v>
      </c>
      <c r="J20" s="1407"/>
      <c r="K20" s="1407">
        <v>2910.9</v>
      </c>
      <c r="L20" s="1407"/>
      <c r="M20" s="1387">
        <v>2906.7</v>
      </c>
      <c r="N20" s="1387"/>
      <c r="O20" s="1116"/>
      <c r="P20" s="1103"/>
    </row>
    <row r="21" spans="1:18" ht="12" customHeight="1" x14ac:dyDescent="0.2">
      <c r="A21" s="1103"/>
      <c r="B21" s="1121"/>
      <c r="C21" s="1127"/>
      <c r="D21" s="1203" t="s">
        <v>172</v>
      </c>
      <c r="E21" s="1407">
        <v>654.70000000000005</v>
      </c>
      <c r="F21" s="1407"/>
      <c r="G21" s="1407">
        <v>645.5</v>
      </c>
      <c r="H21" s="1407"/>
      <c r="I21" s="1407">
        <v>698.8</v>
      </c>
      <c r="J21" s="1407"/>
      <c r="K21" s="1407">
        <v>703.7</v>
      </c>
      <c r="L21" s="1407"/>
      <c r="M21" s="1387">
        <v>701.3</v>
      </c>
      <c r="N21" s="1387"/>
      <c r="O21" s="1116"/>
      <c r="P21" s="1103"/>
    </row>
    <row r="22" spans="1:18" ht="12" customHeight="1" x14ac:dyDescent="0.2">
      <c r="A22" s="1103"/>
      <c r="B22" s="1121"/>
      <c r="C22" s="1127"/>
      <c r="D22" s="1203" t="s">
        <v>130</v>
      </c>
      <c r="E22" s="1407">
        <v>134.80000000000001</v>
      </c>
      <c r="F22" s="1407"/>
      <c r="G22" s="1407">
        <v>127.9</v>
      </c>
      <c r="H22" s="1407"/>
      <c r="I22" s="1407">
        <v>127.9</v>
      </c>
      <c r="J22" s="1407"/>
      <c r="K22" s="1407">
        <v>128.5</v>
      </c>
      <c r="L22" s="1407"/>
      <c r="M22" s="1387">
        <v>126.9</v>
      </c>
      <c r="N22" s="1387"/>
      <c r="O22" s="1116"/>
      <c r="P22" s="1103"/>
    </row>
    <row r="23" spans="1:18" ht="12" customHeight="1" x14ac:dyDescent="0.2">
      <c r="A23" s="1103"/>
      <c r="B23" s="1121"/>
      <c r="C23" s="785" t="s">
        <v>173</v>
      </c>
      <c r="D23" s="1122"/>
      <c r="E23" s="1407">
        <v>811.8</v>
      </c>
      <c r="F23" s="1407"/>
      <c r="G23" s="1407">
        <v>813.1</v>
      </c>
      <c r="H23" s="1407"/>
      <c r="I23" s="1407">
        <v>835.8</v>
      </c>
      <c r="J23" s="1407"/>
      <c r="K23" s="1407">
        <v>805.6</v>
      </c>
      <c r="L23" s="1407"/>
      <c r="M23" s="1387">
        <v>805.6</v>
      </c>
      <c r="N23" s="1387"/>
      <c r="O23" s="1116"/>
      <c r="P23" s="1103"/>
    </row>
    <row r="24" spans="1:18" ht="12" customHeight="1" x14ac:dyDescent="0.2">
      <c r="A24" s="1103"/>
      <c r="B24" s="1121"/>
      <c r="C24" s="785" t="s">
        <v>130</v>
      </c>
      <c r="D24" s="1122"/>
      <c r="E24" s="1407">
        <v>20.399999999999999</v>
      </c>
      <c r="F24" s="1407"/>
      <c r="G24" s="1407">
        <v>22.9</v>
      </c>
      <c r="H24" s="1407"/>
      <c r="I24" s="1407">
        <v>21.5</v>
      </c>
      <c r="J24" s="1407"/>
      <c r="K24" s="1407">
        <v>26.5</v>
      </c>
      <c r="L24" s="1407"/>
      <c r="M24" s="1387">
        <v>21</v>
      </c>
      <c r="N24" s="1387"/>
      <c r="O24" s="1116"/>
      <c r="P24" s="1103"/>
    </row>
    <row r="25" spans="1:18" ht="17.25" customHeight="1" x14ac:dyDescent="0.2">
      <c r="A25" s="1103"/>
      <c r="B25" s="1121"/>
      <c r="C25" s="790" t="s">
        <v>174</v>
      </c>
      <c r="D25" s="790"/>
      <c r="E25" s="1405"/>
      <c r="F25" s="1405"/>
      <c r="G25" s="1405"/>
      <c r="H25" s="1405"/>
      <c r="I25" s="1405"/>
      <c r="J25" s="1405"/>
      <c r="K25" s="1405"/>
      <c r="L25" s="1405"/>
      <c r="M25" s="1406"/>
      <c r="N25" s="1406"/>
      <c r="O25" s="1116"/>
      <c r="P25" s="1103"/>
    </row>
    <row r="26" spans="1:18" s="1130" customFormat="1" ht="14.25" customHeight="1" x14ac:dyDescent="0.2">
      <c r="A26" s="1128"/>
      <c r="B26" s="1402" t="s">
        <v>175</v>
      </c>
      <c r="C26" s="1402"/>
      <c r="D26" s="1402"/>
      <c r="E26" s="1403">
        <v>63</v>
      </c>
      <c r="F26" s="1403"/>
      <c r="G26" s="1403">
        <v>62.8</v>
      </c>
      <c r="H26" s="1403"/>
      <c r="I26" s="1403">
        <v>64.2</v>
      </c>
      <c r="J26" s="1403"/>
      <c r="K26" s="1403">
        <v>64.400000000000006</v>
      </c>
      <c r="L26" s="1403"/>
      <c r="M26" s="1404">
        <v>64.3</v>
      </c>
      <c r="N26" s="1404"/>
      <c r="O26" s="1129"/>
      <c r="P26" s="1128"/>
      <c r="R26" s="1331"/>
    </row>
    <row r="27" spans="1:18" ht="12" customHeight="1" x14ac:dyDescent="0.2">
      <c r="A27" s="1103"/>
      <c r="B27" s="1121"/>
      <c r="C27" s="788"/>
      <c r="D27" s="1203" t="s">
        <v>72</v>
      </c>
      <c r="E27" s="1399">
        <v>66.099999999999994</v>
      </c>
      <c r="F27" s="1399"/>
      <c r="G27" s="1399">
        <v>65.8</v>
      </c>
      <c r="H27" s="1399"/>
      <c r="I27" s="1399">
        <v>66.8</v>
      </c>
      <c r="J27" s="1399"/>
      <c r="K27" s="1399">
        <v>67.400000000000006</v>
      </c>
      <c r="L27" s="1399"/>
      <c r="M27" s="1385">
        <v>67.5</v>
      </c>
      <c r="N27" s="1385"/>
      <c r="O27" s="1116"/>
      <c r="P27" s="1103"/>
    </row>
    <row r="28" spans="1:18" ht="12" customHeight="1" x14ac:dyDescent="0.2">
      <c r="A28" s="1103"/>
      <c r="B28" s="1121"/>
      <c r="C28" s="788"/>
      <c r="D28" s="1203" t="s">
        <v>71</v>
      </c>
      <c r="E28" s="1399">
        <v>60</v>
      </c>
      <c r="F28" s="1399"/>
      <c r="G28" s="1399">
        <v>59.9</v>
      </c>
      <c r="H28" s="1399"/>
      <c r="I28" s="1399">
        <v>61.8</v>
      </c>
      <c r="J28" s="1399"/>
      <c r="K28" s="1399">
        <v>61.5</v>
      </c>
      <c r="L28" s="1399"/>
      <c r="M28" s="1385">
        <v>61.3</v>
      </c>
      <c r="N28" s="1385"/>
      <c r="O28" s="1116"/>
      <c r="P28" s="1103"/>
    </row>
    <row r="29" spans="1:18" s="1130" customFormat="1" ht="14.25" customHeight="1" x14ac:dyDescent="0.2">
      <c r="A29" s="1128"/>
      <c r="B29" s="1402" t="s">
        <v>160</v>
      </c>
      <c r="C29" s="1402"/>
      <c r="D29" s="1402"/>
      <c r="E29" s="1403">
        <v>22.2</v>
      </c>
      <c r="F29" s="1403"/>
      <c r="G29" s="1403">
        <v>21.9</v>
      </c>
      <c r="H29" s="1403"/>
      <c r="I29" s="1403">
        <v>22.3</v>
      </c>
      <c r="J29" s="1403"/>
      <c r="K29" s="1403">
        <v>24.2</v>
      </c>
      <c r="L29" s="1403"/>
      <c r="M29" s="1404">
        <v>22.8</v>
      </c>
      <c r="N29" s="1404"/>
      <c r="O29" s="1129"/>
      <c r="P29" s="1128"/>
    </row>
    <row r="30" spans="1:18" ht="12" customHeight="1" x14ac:dyDescent="0.2">
      <c r="A30" s="1103"/>
      <c r="B30" s="1121"/>
      <c r="C30" s="788"/>
      <c r="D30" s="1203" t="s">
        <v>72</v>
      </c>
      <c r="E30" s="1399">
        <v>22.6</v>
      </c>
      <c r="F30" s="1399"/>
      <c r="G30" s="1399">
        <v>23.4</v>
      </c>
      <c r="H30" s="1399"/>
      <c r="I30" s="1399">
        <v>23.4</v>
      </c>
      <c r="J30" s="1399"/>
      <c r="K30" s="1399">
        <v>25.3</v>
      </c>
      <c r="L30" s="1399"/>
      <c r="M30" s="1385">
        <v>24.3</v>
      </c>
      <c r="N30" s="1385"/>
      <c r="O30" s="1116"/>
      <c r="P30" s="1103"/>
    </row>
    <row r="31" spans="1:18" ht="12" customHeight="1" x14ac:dyDescent="0.2">
      <c r="A31" s="1103"/>
      <c r="B31" s="1121"/>
      <c r="C31" s="788"/>
      <c r="D31" s="1203" t="s">
        <v>71</v>
      </c>
      <c r="E31" s="1399">
        <v>21.8</v>
      </c>
      <c r="F31" s="1399"/>
      <c r="G31" s="1399">
        <v>20.399999999999999</v>
      </c>
      <c r="H31" s="1399"/>
      <c r="I31" s="1399">
        <v>21.3</v>
      </c>
      <c r="J31" s="1399"/>
      <c r="K31" s="1399">
        <v>23</v>
      </c>
      <c r="L31" s="1399"/>
      <c r="M31" s="1385">
        <v>21.3</v>
      </c>
      <c r="N31" s="1385"/>
      <c r="O31" s="1116"/>
      <c r="P31" s="1103"/>
    </row>
    <row r="32" spans="1:18" s="1130" customFormat="1" ht="14.25" customHeight="1" x14ac:dyDescent="0.2">
      <c r="A32" s="1128"/>
      <c r="B32" s="1402" t="s">
        <v>176</v>
      </c>
      <c r="C32" s="1402"/>
      <c r="D32" s="1402"/>
      <c r="E32" s="1403">
        <v>47.5</v>
      </c>
      <c r="F32" s="1403"/>
      <c r="G32" s="1403">
        <v>48.6</v>
      </c>
      <c r="H32" s="1403"/>
      <c r="I32" s="1403">
        <v>50.4</v>
      </c>
      <c r="J32" s="1403"/>
      <c r="K32" s="1403">
        <v>50.2</v>
      </c>
      <c r="L32" s="1403"/>
      <c r="M32" s="1404">
        <v>50.4</v>
      </c>
      <c r="N32" s="1404"/>
      <c r="O32" s="1129"/>
      <c r="P32" s="1128"/>
    </row>
    <row r="33" spans="1:16" ht="12" customHeight="1" x14ac:dyDescent="0.2">
      <c r="A33" s="1103"/>
      <c r="B33" s="1121"/>
      <c r="C33" s="788"/>
      <c r="D33" s="1203" t="s">
        <v>72</v>
      </c>
      <c r="E33" s="1399">
        <v>53.8</v>
      </c>
      <c r="F33" s="1399"/>
      <c r="G33" s="1399">
        <v>54.6</v>
      </c>
      <c r="H33" s="1399"/>
      <c r="I33" s="1399">
        <v>56.6</v>
      </c>
      <c r="J33" s="1399"/>
      <c r="K33" s="1399">
        <v>56</v>
      </c>
      <c r="L33" s="1399"/>
      <c r="M33" s="1385">
        <v>56.6</v>
      </c>
      <c r="N33" s="1385"/>
      <c r="O33" s="1116"/>
      <c r="P33" s="1103"/>
    </row>
    <row r="34" spans="1:16" ht="12" customHeight="1" x14ac:dyDescent="0.2">
      <c r="A34" s="1103"/>
      <c r="B34" s="1121"/>
      <c r="C34" s="788"/>
      <c r="D34" s="1203" t="s">
        <v>71</v>
      </c>
      <c r="E34" s="1399">
        <v>41.9</v>
      </c>
      <c r="F34" s="1399"/>
      <c r="G34" s="1399">
        <v>43.2</v>
      </c>
      <c r="H34" s="1399"/>
      <c r="I34" s="1399">
        <v>44.9</v>
      </c>
      <c r="J34" s="1399"/>
      <c r="K34" s="1399">
        <v>45.2</v>
      </c>
      <c r="L34" s="1399"/>
      <c r="M34" s="1385">
        <v>44.9</v>
      </c>
      <c r="N34" s="1385"/>
      <c r="O34" s="1116"/>
      <c r="P34" s="1103"/>
    </row>
    <row r="35" spans="1:16" ht="17.25" customHeight="1" x14ac:dyDescent="0.2">
      <c r="A35" s="1103"/>
      <c r="B35" s="1121"/>
      <c r="C35" s="1400" t="s">
        <v>177</v>
      </c>
      <c r="D35" s="1400"/>
      <c r="E35" s="1401"/>
      <c r="F35" s="1401"/>
      <c r="G35" s="1401"/>
      <c r="H35" s="1401"/>
      <c r="I35" s="1401"/>
      <c r="J35" s="1401"/>
      <c r="K35" s="1401"/>
      <c r="L35" s="1401"/>
      <c r="M35" s="1398"/>
      <c r="N35" s="1398"/>
      <c r="O35" s="1116"/>
      <c r="P35" s="1103"/>
    </row>
    <row r="36" spans="1:16" ht="12" customHeight="1" x14ac:dyDescent="0.2">
      <c r="A36" s="1103"/>
      <c r="B36" s="1121"/>
      <c r="C36" s="1395" t="s">
        <v>175</v>
      </c>
      <c r="D36" s="1395"/>
      <c r="E36" s="1396">
        <f>+E28-E27</f>
        <v>-6.0999999999999943</v>
      </c>
      <c r="F36" s="1396"/>
      <c r="G36" s="1396">
        <f>+G28-G27</f>
        <v>-5.8999999999999986</v>
      </c>
      <c r="H36" s="1396"/>
      <c r="I36" s="1396">
        <f>+I28-I27</f>
        <v>-5</v>
      </c>
      <c r="J36" s="1396"/>
      <c r="K36" s="1396">
        <f>+K28-K27</f>
        <v>-5.9000000000000057</v>
      </c>
      <c r="L36" s="1396"/>
      <c r="M36" s="1397">
        <f>+M28-M27</f>
        <v>-6.2000000000000028</v>
      </c>
      <c r="N36" s="1397"/>
      <c r="O36" s="1116"/>
      <c r="P36" s="1103"/>
    </row>
    <row r="37" spans="1:16" ht="12" customHeight="1" x14ac:dyDescent="0.2">
      <c r="A37" s="1103"/>
      <c r="B37" s="1121"/>
      <c r="C37" s="1395" t="s">
        <v>160</v>
      </c>
      <c r="D37" s="1395"/>
      <c r="E37" s="1396">
        <f>+E31-E30</f>
        <v>-0.80000000000000071</v>
      </c>
      <c r="F37" s="1396"/>
      <c r="G37" s="1396">
        <f>+G31-G30</f>
        <v>-3</v>
      </c>
      <c r="H37" s="1396"/>
      <c r="I37" s="1396">
        <f>+I31-I30</f>
        <v>-2.0999999999999979</v>
      </c>
      <c r="J37" s="1396"/>
      <c r="K37" s="1396">
        <f>+K31-K30</f>
        <v>-2.3000000000000007</v>
      </c>
      <c r="L37" s="1396"/>
      <c r="M37" s="1397">
        <f>+M31-M30</f>
        <v>-3</v>
      </c>
      <c r="N37" s="1397"/>
      <c r="O37" s="1116"/>
      <c r="P37" s="1103"/>
    </row>
    <row r="38" spans="1:16" ht="12" customHeight="1" x14ac:dyDescent="0.2">
      <c r="A38" s="1103"/>
      <c r="B38" s="1121"/>
      <c r="C38" s="1395" t="s">
        <v>176</v>
      </c>
      <c r="D38" s="1395"/>
      <c r="E38" s="1396">
        <f>+E34-E33</f>
        <v>-11.899999999999999</v>
      </c>
      <c r="F38" s="1396"/>
      <c r="G38" s="1396">
        <f>+G34-G33</f>
        <v>-11.399999999999999</v>
      </c>
      <c r="H38" s="1396"/>
      <c r="I38" s="1396">
        <f>+I34-I33</f>
        <v>-11.700000000000003</v>
      </c>
      <c r="J38" s="1396"/>
      <c r="K38" s="1396">
        <f>+K34-K33</f>
        <v>-10.799999999999997</v>
      </c>
      <c r="L38" s="1396"/>
      <c r="M38" s="1397">
        <f>+M34-M33</f>
        <v>-11.700000000000003</v>
      </c>
      <c r="N38" s="1397"/>
      <c r="O38" s="1116"/>
      <c r="P38" s="1103"/>
    </row>
    <row r="39" spans="1:16" ht="12.75" customHeight="1" thickBot="1" x14ac:dyDescent="0.25">
      <c r="A39" s="1103"/>
      <c r="B39" s="1121"/>
      <c r="C39" s="1203"/>
      <c r="D39" s="1203"/>
      <c r="E39" s="1131"/>
      <c r="F39" s="1131"/>
      <c r="G39" s="1131"/>
      <c r="H39" s="1131"/>
      <c r="I39" s="1131"/>
      <c r="J39" s="1131"/>
      <c r="K39" s="1131"/>
      <c r="L39" s="1131"/>
      <c r="M39" s="1132"/>
      <c r="N39" s="1132"/>
      <c r="O39" s="1116"/>
      <c r="P39" s="1103"/>
    </row>
    <row r="40" spans="1:16" s="1126" customFormat="1" ht="13.5" customHeight="1" thickBot="1" x14ac:dyDescent="0.25">
      <c r="A40" s="1123"/>
      <c r="B40" s="1122"/>
      <c r="C40" s="1391" t="s">
        <v>501</v>
      </c>
      <c r="D40" s="1392"/>
      <c r="E40" s="1392"/>
      <c r="F40" s="1392"/>
      <c r="G40" s="1392"/>
      <c r="H40" s="1392"/>
      <c r="I40" s="1392"/>
      <c r="J40" s="1392"/>
      <c r="K40" s="1392"/>
      <c r="L40" s="1392"/>
      <c r="M40" s="1392"/>
      <c r="N40" s="1393"/>
      <c r="O40" s="1125"/>
      <c r="P40" s="1123"/>
    </row>
    <row r="41" spans="1:16" s="1126" customFormat="1" ht="3.75" customHeight="1" x14ac:dyDescent="0.2">
      <c r="A41" s="1123"/>
      <c r="B41" s="1122"/>
      <c r="C41" s="1381" t="s">
        <v>163</v>
      </c>
      <c r="D41" s="1382"/>
      <c r="E41" s="1112"/>
      <c r="F41" s="1112"/>
      <c r="G41" s="1112"/>
      <c r="H41" s="1112"/>
      <c r="I41" s="1112"/>
      <c r="J41" s="1112"/>
      <c r="K41" s="1112"/>
      <c r="L41" s="1112"/>
      <c r="M41" s="1112"/>
      <c r="N41" s="1112"/>
      <c r="O41" s="1125"/>
      <c r="P41" s="1123"/>
    </row>
    <row r="42" spans="1:16" s="1126" customFormat="1" ht="12.75" customHeight="1" x14ac:dyDescent="0.2">
      <c r="A42" s="1123"/>
      <c r="B42" s="1122"/>
      <c r="C42" s="1382"/>
      <c r="D42" s="1382"/>
      <c r="E42" s="1096" t="s">
        <v>681</v>
      </c>
      <c r="F42" s="1097" t="s">
        <v>34</v>
      </c>
      <c r="G42" s="1096" t="s">
        <v>34</v>
      </c>
      <c r="H42" s="1097" t="s">
        <v>34</v>
      </c>
      <c r="I42" s="1098"/>
      <c r="J42" s="1097" t="s">
        <v>642</v>
      </c>
      <c r="K42" s="1099" t="s">
        <v>34</v>
      </c>
      <c r="L42" s="1100" t="s">
        <v>34</v>
      </c>
      <c r="M42" s="1100" t="s">
        <v>34</v>
      </c>
      <c r="N42" s="1101"/>
      <c r="O42" s="1125"/>
      <c r="P42" s="1123"/>
    </row>
    <row r="43" spans="1:16" s="1126" customFormat="1" ht="12.75" customHeight="1" x14ac:dyDescent="0.2">
      <c r="A43" s="1123"/>
      <c r="B43" s="1122"/>
      <c r="C43" s="1134"/>
      <c r="D43" s="1134"/>
      <c r="E43" s="1384" t="str">
        <f>+E7</f>
        <v>4.º trimestre</v>
      </c>
      <c r="F43" s="1384"/>
      <c r="G43" s="1384" t="str">
        <f>+G7</f>
        <v>1.º trimestre</v>
      </c>
      <c r="H43" s="1384"/>
      <c r="I43" s="1384" t="str">
        <f>+I7</f>
        <v>2.º trimestre</v>
      </c>
      <c r="J43" s="1384"/>
      <c r="K43" s="1384" t="str">
        <f>+K7</f>
        <v>3.º trimestre</v>
      </c>
      <c r="L43" s="1384"/>
      <c r="M43" s="1384" t="str">
        <f>+M7</f>
        <v>4.º trimestre</v>
      </c>
      <c r="N43" s="1384"/>
      <c r="O43" s="1125"/>
      <c r="P43" s="1123"/>
    </row>
    <row r="44" spans="1:16" s="1126" customFormat="1" ht="12.75" customHeight="1" x14ac:dyDescent="0.2">
      <c r="A44" s="1123"/>
      <c r="B44" s="1122"/>
      <c r="C44" s="1134"/>
      <c r="D44" s="1134"/>
      <c r="E44" s="797" t="s">
        <v>164</v>
      </c>
      <c r="F44" s="797" t="s">
        <v>107</v>
      </c>
      <c r="G44" s="797" t="s">
        <v>164</v>
      </c>
      <c r="H44" s="797" t="s">
        <v>107</v>
      </c>
      <c r="I44" s="798" t="s">
        <v>164</v>
      </c>
      <c r="J44" s="798" t="s">
        <v>107</v>
      </c>
      <c r="K44" s="798" t="s">
        <v>164</v>
      </c>
      <c r="L44" s="798" t="s">
        <v>107</v>
      </c>
      <c r="M44" s="798" t="s">
        <v>164</v>
      </c>
      <c r="N44" s="798" t="s">
        <v>107</v>
      </c>
      <c r="O44" s="1125"/>
      <c r="P44" s="1123"/>
    </row>
    <row r="45" spans="1:16" s="1126" customFormat="1" ht="15" customHeight="1" x14ac:dyDescent="0.2">
      <c r="A45" s="1123"/>
      <c r="B45" s="1220"/>
      <c r="C45" s="1376" t="s">
        <v>13</v>
      </c>
      <c r="D45" s="1376"/>
      <c r="E45" s="1213">
        <v>4491.6000000000004</v>
      </c>
      <c r="F45" s="1221">
        <f>+E45/E45*100</f>
        <v>100</v>
      </c>
      <c r="G45" s="1213">
        <v>4477.1000000000004</v>
      </c>
      <c r="H45" s="1221">
        <f>+G45/G45*100</f>
        <v>100</v>
      </c>
      <c r="I45" s="1213">
        <v>4580.8</v>
      </c>
      <c r="J45" s="1221">
        <f>+I45/I45*100</f>
        <v>100</v>
      </c>
      <c r="K45" s="1213">
        <v>4575.3</v>
      </c>
      <c r="L45" s="1221">
        <f>+K45/K45*100</f>
        <v>100</v>
      </c>
      <c r="M45" s="1187">
        <v>4561.5</v>
      </c>
      <c r="N45" s="1222">
        <f>+M45/M45*100</f>
        <v>100</v>
      </c>
      <c r="O45" s="1125"/>
      <c r="P45" s="1123"/>
    </row>
    <row r="46" spans="1:16" s="1126" customFormat="1" ht="12.75" customHeight="1" x14ac:dyDescent="0.2">
      <c r="A46" s="1123"/>
      <c r="B46" s="1122"/>
      <c r="C46" s="789"/>
      <c r="D46" s="1203" t="s">
        <v>72</v>
      </c>
      <c r="E46" s="1214">
        <v>2310.8000000000002</v>
      </c>
      <c r="F46" s="1223">
        <f>+E46/E45*100</f>
        <v>51.447145783239826</v>
      </c>
      <c r="G46" s="1214">
        <v>2301.1</v>
      </c>
      <c r="H46" s="1223">
        <f>+G46/G45*100</f>
        <v>51.397109736213167</v>
      </c>
      <c r="I46" s="1214">
        <v>2335.5</v>
      </c>
      <c r="J46" s="1223">
        <f>+I46/I45*100</f>
        <v>50.984544184421935</v>
      </c>
      <c r="K46" s="1214">
        <v>2348.6999999999998</v>
      </c>
      <c r="L46" s="1223">
        <f>+K46/K45*100</f>
        <v>51.334338731886433</v>
      </c>
      <c r="M46" s="1189">
        <v>2352</v>
      </c>
      <c r="N46" s="1224">
        <f>+M46/M45*100</f>
        <v>51.561986188753693</v>
      </c>
      <c r="O46" s="1125"/>
      <c r="P46" s="1123"/>
    </row>
    <row r="47" spans="1:16" s="1126" customFormat="1" ht="12.75" customHeight="1" x14ac:dyDescent="0.2">
      <c r="A47" s="1123"/>
      <c r="B47" s="1122"/>
      <c r="C47" s="789"/>
      <c r="D47" s="1203" t="s">
        <v>71</v>
      </c>
      <c r="E47" s="1214">
        <v>2180.6999999999998</v>
      </c>
      <c r="F47" s="1223">
        <f>+E47/E45*100</f>
        <v>48.550627838632103</v>
      </c>
      <c r="G47" s="1214">
        <v>2176</v>
      </c>
      <c r="H47" s="1223">
        <f>+G47/G45*100</f>
        <v>48.602890263786826</v>
      </c>
      <c r="I47" s="1214">
        <v>2245.3000000000002</v>
      </c>
      <c r="J47" s="1223">
        <f>+I47/I45*100</f>
        <v>49.015455815578065</v>
      </c>
      <c r="K47" s="1214">
        <v>2226.6999999999998</v>
      </c>
      <c r="L47" s="1223">
        <f>+K47/K45*100</f>
        <v>48.667846917142036</v>
      </c>
      <c r="M47" s="1189">
        <v>2209.5</v>
      </c>
      <c r="N47" s="1224">
        <f>+M47/M45*100</f>
        <v>48.4380138112463</v>
      </c>
      <c r="O47" s="1125"/>
      <c r="P47" s="1123"/>
    </row>
    <row r="48" spans="1:16" s="1126" customFormat="1" ht="14.25" customHeight="1" x14ac:dyDescent="0.2">
      <c r="A48" s="1123"/>
      <c r="B48" s="1122"/>
      <c r="C48" s="785" t="s">
        <v>160</v>
      </c>
      <c r="D48" s="791"/>
      <c r="E48" s="1215">
        <v>243.9</v>
      </c>
      <c r="F48" s="1225">
        <f>+E48/E$45*100</f>
        <v>5.4301362543414369</v>
      </c>
      <c r="G48" s="1215">
        <v>242</v>
      </c>
      <c r="H48" s="1225">
        <f>+G48/G$45*100</f>
        <v>5.4052846708807039</v>
      </c>
      <c r="I48" s="1215">
        <v>246.5</v>
      </c>
      <c r="J48" s="1225">
        <f>+I48/I$45*100</f>
        <v>5.3811561299336352</v>
      </c>
      <c r="K48" s="1215">
        <v>266.10000000000002</v>
      </c>
      <c r="L48" s="1225">
        <f>+K48/K$45*100</f>
        <v>5.8160120647826368</v>
      </c>
      <c r="M48" s="1188">
        <v>251.2</v>
      </c>
      <c r="N48" s="1226">
        <f>+M48/M$45*100</f>
        <v>5.5069604296832182</v>
      </c>
      <c r="O48" s="1125"/>
      <c r="P48" s="1123"/>
    </row>
    <row r="49" spans="1:16" s="1126" customFormat="1" ht="12.75" customHeight="1" x14ac:dyDescent="0.2">
      <c r="A49" s="1123"/>
      <c r="B49" s="1122"/>
      <c r="C49" s="788"/>
      <c r="D49" s="1227" t="s">
        <v>72</v>
      </c>
      <c r="E49" s="1214">
        <v>125.3</v>
      </c>
      <c r="F49" s="1223">
        <f>+E49/E48*100</f>
        <v>51.373513735137344</v>
      </c>
      <c r="G49" s="1214">
        <v>131</v>
      </c>
      <c r="H49" s="1223">
        <f>+G49/G48*100</f>
        <v>54.132231404958674</v>
      </c>
      <c r="I49" s="1214">
        <v>130.9</v>
      </c>
      <c r="J49" s="1223">
        <f>+I49/I48*100</f>
        <v>53.103448275862078</v>
      </c>
      <c r="K49" s="1214">
        <v>141.5</v>
      </c>
      <c r="L49" s="1223">
        <f>+K49/K48*100</f>
        <v>53.175497933107849</v>
      </c>
      <c r="M49" s="1189">
        <v>135.5</v>
      </c>
      <c r="N49" s="1224">
        <f>+M49/M48*100</f>
        <v>53.941082802547768</v>
      </c>
      <c r="O49" s="1125"/>
      <c r="P49" s="1123"/>
    </row>
    <row r="50" spans="1:16" s="1126" customFormat="1" ht="12.75" customHeight="1" x14ac:dyDescent="0.2">
      <c r="A50" s="1123"/>
      <c r="B50" s="1122"/>
      <c r="C50" s="788"/>
      <c r="D50" s="1227" t="s">
        <v>71</v>
      </c>
      <c r="E50" s="1214">
        <v>118.5</v>
      </c>
      <c r="F50" s="1223">
        <f>+E50/E48*100</f>
        <v>48.585485854858547</v>
      </c>
      <c r="G50" s="1214">
        <v>111</v>
      </c>
      <c r="H50" s="1223">
        <f>+G50/G48*100</f>
        <v>45.867768595041326</v>
      </c>
      <c r="I50" s="1214">
        <v>115.6</v>
      </c>
      <c r="J50" s="1223">
        <f>+I50/I48*100</f>
        <v>46.896551724137929</v>
      </c>
      <c r="K50" s="1214">
        <v>124.6</v>
      </c>
      <c r="L50" s="1223">
        <f>+K50/K48*100</f>
        <v>46.824502066892137</v>
      </c>
      <c r="M50" s="1189">
        <v>115.7</v>
      </c>
      <c r="N50" s="1224">
        <f>+M50/M48*100</f>
        <v>46.058917197452232</v>
      </c>
      <c r="O50" s="1125"/>
      <c r="P50" s="1123"/>
    </row>
    <row r="51" spans="1:16" s="1126" customFormat="1" ht="14.25" customHeight="1" x14ac:dyDescent="0.2">
      <c r="A51" s="1123"/>
      <c r="B51" s="1122"/>
      <c r="C51" s="785" t="s">
        <v>498</v>
      </c>
      <c r="D51" s="791"/>
      <c r="E51" s="1215">
        <v>940.7</v>
      </c>
      <c r="F51" s="1225">
        <f>+E51/E$45*100</f>
        <v>20.943539050672367</v>
      </c>
      <c r="G51" s="1215">
        <v>940.9</v>
      </c>
      <c r="H51" s="1225">
        <f>+G51/G$45*100</f>
        <v>21.015836143932454</v>
      </c>
      <c r="I51" s="1215">
        <v>951.9</v>
      </c>
      <c r="J51" s="1225">
        <f>+I51/I$45*100</f>
        <v>20.780213063220394</v>
      </c>
      <c r="K51" s="1215">
        <v>943.4</v>
      </c>
      <c r="L51" s="1225">
        <f>+K51/K$45*100</f>
        <v>20.619412934670951</v>
      </c>
      <c r="M51" s="1188">
        <v>932</v>
      </c>
      <c r="N51" s="1226">
        <f>+M51/M$45*100</f>
        <v>20.431875479557164</v>
      </c>
      <c r="O51" s="1228"/>
      <c r="P51" s="1123"/>
    </row>
    <row r="52" spans="1:16" s="1126" customFormat="1" ht="12.75" customHeight="1" x14ac:dyDescent="0.2">
      <c r="A52" s="1123"/>
      <c r="B52" s="1122"/>
      <c r="C52" s="788"/>
      <c r="D52" s="1227" t="s">
        <v>72</v>
      </c>
      <c r="E52" s="1214">
        <v>471.7</v>
      </c>
      <c r="F52" s="1223">
        <f>+E52/E51*100</f>
        <v>50.143510152014457</v>
      </c>
      <c r="G52" s="1214">
        <v>466.7</v>
      </c>
      <c r="H52" s="1223">
        <f>+G52/G51*100</f>
        <v>49.601445424593479</v>
      </c>
      <c r="I52" s="1214">
        <v>464.8</v>
      </c>
      <c r="J52" s="1223">
        <f>+I52/I51*100</f>
        <v>48.82865847252863</v>
      </c>
      <c r="K52" s="1214">
        <v>467.1</v>
      </c>
      <c r="L52" s="1223">
        <f>+K52/K51*100</f>
        <v>49.512401950392203</v>
      </c>
      <c r="M52" s="1189">
        <v>461.2</v>
      </c>
      <c r="N52" s="1224">
        <f>+M52/M51*100</f>
        <v>49.484978540772531</v>
      </c>
      <c r="O52" s="1125"/>
      <c r="P52" s="1123"/>
    </row>
    <row r="53" spans="1:16" s="1126" customFormat="1" ht="12.75" customHeight="1" x14ac:dyDescent="0.2">
      <c r="A53" s="1123"/>
      <c r="B53" s="1122"/>
      <c r="C53" s="788"/>
      <c r="D53" s="1227" t="s">
        <v>71</v>
      </c>
      <c r="E53" s="1214">
        <v>469</v>
      </c>
      <c r="F53" s="1223">
        <f>+E53/E51*100</f>
        <v>49.856489847985543</v>
      </c>
      <c r="G53" s="1214">
        <v>474.2</v>
      </c>
      <c r="H53" s="1223">
        <f>+G53/G51*100</f>
        <v>50.398554575406528</v>
      </c>
      <c r="I53" s="1214">
        <v>487.1</v>
      </c>
      <c r="J53" s="1223">
        <f>+I53/I51*100</f>
        <v>51.171341527471384</v>
      </c>
      <c r="K53" s="1214">
        <v>476.3</v>
      </c>
      <c r="L53" s="1223">
        <f>+K53/K51*100</f>
        <v>50.487598049607804</v>
      </c>
      <c r="M53" s="1189">
        <v>470.8</v>
      </c>
      <c r="N53" s="1224">
        <f>+M53/M51*100</f>
        <v>50.515021459227469</v>
      </c>
      <c r="O53" s="1125"/>
      <c r="P53" s="1123"/>
    </row>
    <row r="54" spans="1:16" s="1126" customFormat="1" ht="14.25" customHeight="1" x14ac:dyDescent="0.2">
      <c r="A54" s="1123"/>
      <c r="B54" s="1122"/>
      <c r="C54" s="785" t="s">
        <v>499</v>
      </c>
      <c r="D54" s="791"/>
      <c r="E54" s="1215">
        <v>1287.7</v>
      </c>
      <c r="F54" s="1225">
        <f>+E54/E$45*100</f>
        <v>28.669071155044971</v>
      </c>
      <c r="G54" s="1215">
        <v>1278.4000000000001</v>
      </c>
      <c r="H54" s="1225">
        <f>+G54/G$45*100</f>
        <v>28.55419802997476</v>
      </c>
      <c r="I54" s="1215">
        <v>1301.9000000000001</v>
      </c>
      <c r="J54" s="1225">
        <f>+I54/I$45*100</f>
        <v>28.420799860286415</v>
      </c>
      <c r="K54" s="1215">
        <v>1297.5999999999999</v>
      </c>
      <c r="L54" s="1225">
        <f>+K54/K$45*100</f>
        <v>28.360981793543587</v>
      </c>
      <c r="M54" s="1188">
        <v>1305.5999999999999</v>
      </c>
      <c r="N54" s="1226">
        <f>+M54/M$45*100</f>
        <v>28.622163761920422</v>
      </c>
      <c r="O54" s="1125"/>
      <c r="P54" s="1123"/>
    </row>
    <row r="55" spans="1:16" s="1126" customFormat="1" ht="12.75" customHeight="1" x14ac:dyDescent="0.2">
      <c r="A55" s="1123"/>
      <c r="B55" s="1122"/>
      <c r="C55" s="788"/>
      <c r="D55" s="1227" t="s">
        <v>72</v>
      </c>
      <c r="E55" s="1214">
        <v>639.5</v>
      </c>
      <c r="F55" s="1223">
        <f>+E55/E54*100</f>
        <v>49.662188397918769</v>
      </c>
      <c r="G55" s="1214">
        <v>637.9</v>
      </c>
      <c r="H55" s="1223">
        <f>+G55/G54*100</f>
        <v>49.898310387984971</v>
      </c>
      <c r="I55" s="1214">
        <v>646.70000000000005</v>
      </c>
      <c r="J55" s="1223">
        <f>+I55/I54*100</f>
        <v>49.673554036408326</v>
      </c>
      <c r="K55" s="1214">
        <v>649.70000000000005</v>
      </c>
      <c r="L55" s="1223">
        <f>+K55/K54*100</f>
        <v>50.069358816276207</v>
      </c>
      <c r="M55" s="1189">
        <v>649.29999999999995</v>
      </c>
      <c r="N55" s="1224">
        <f>+M55/M54*100</f>
        <v>49.731924019607845</v>
      </c>
      <c r="O55" s="1125"/>
      <c r="P55" s="1123"/>
    </row>
    <row r="56" spans="1:16" s="1126" customFormat="1" ht="12.75" customHeight="1" x14ac:dyDescent="0.2">
      <c r="A56" s="1123"/>
      <c r="B56" s="1122"/>
      <c r="C56" s="788"/>
      <c r="D56" s="1227" t="s">
        <v>71</v>
      </c>
      <c r="E56" s="1214">
        <v>648.20000000000005</v>
      </c>
      <c r="F56" s="1223">
        <f>+E56/E54*100</f>
        <v>50.337811602081231</v>
      </c>
      <c r="G56" s="1214">
        <v>640.4</v>
      </c>
      <c r="H56" s="1223">
        <f>+G56/G54*100</f>
        <v>50.093867334167705</v>
      </c>
      <c r="I56" s="1214">
        <v>655.20000000000005</v>
      </c>
      <c r="J56" s="1223">
        <f>+I56/I54*100</f>
        <v>50.326445963591674</v>
      </c>
      <c r="K56" s="1214">
        <v>648</v>
      </c>
      <c r="L56" s="1223">
        <f>+K56/K54*100</f>
        <v>49.9383477188656</v>
      </c>
      <c r="M56" s="1189">
        <v>656.4</v>
      </c>
      <c r="N56" s="1224">
        <f>+M56/M54*100</f>
        <v>50.275735294117652</v>
      </c>
      <c r="O56" s="1125"/>
      <c r="P56" s="1123"/>
    </row>
    <row r="57" spans="1:16" s="1126" customFormat="1" ht="14.25" customHeight="1" x14ac:dyDescent="0.2">
      <c r="A57" s="1123"/>
      <c r="B57" s="1122"/>
      <c r="C57" s="785" t="s">
        <v>500</v>
      </c>
      <c r="D57" s="791"/>
      <c r="E57" s="1215">
        <v>1789.4</v>
      </c>
      <c r="F57" s="1225">
        <f>+E57/E$45*100</f>
        <v>39.838810223528363</v>
      </c>
      <c r="G57" s="1215">
        <v>1785</v>
      </c>
      <c r="H57" s="1225">
        <f>+G57/G$45*100</f>
        <v>39.869558419512629</v>
      </c>
      <c r="I57" s="1215">
        <v>1835.2</v>
      </c>
      <c r="J57" s="1225">
        <f>+I57/I$45*100</f>
        <v>40.062871114215859</v>
      </c>
      <c r="K57" s="1215">
        <v>1828.6</v>
      </c>
      <c r="L57" s="1225">
        <f>+K57/K$45*100</f>
        <v>39.966778134767118</v>
      </c>
      <c r="M57" s="1188">
        <v>1829.9</v>
      </c>
      <c r="N57" s="1226">
        <f>+M57/M$45*100</f>
        <v>40.1161898498301</v>
      </c>
      <c r="O57" s="1125"/>
      <c r="P57" s="1123"/>
    </row>
    <row r="58" spans="1:16" s="1126" customFormat="1" ht="12.75" customHeight="1" x14ac:dyDescent="0.2">
      <c r="A58" s="1123"/>
      <c r="B58" s="1122"/>
      <c r="C58" s="788"/>
      <c r="D58" s="1227" t="s">
        <v>72</v>
      </c>
      <c r="E58" s="1214">
        <v>926.6</v>
      </c>
      <c r="F58" s="1223">
        <f>+E58/E57*100</f>
        <v>51.78272046496032</v>
      </c>
      <c r="G58" s="1214">
        <v>920.3</v>
      </c>
      <c r="H58" s="1223">
        <f>+G58/G57*100</f>
        <v>51.55742296918767</v>
      </c>
      <c r="I58" s="1214">
        <v>939.9</v>
      </c>
      <c r="J58" s="1223">
        <f>+I58/I57*100</f>
        <v>51.215126416739324</v>
      </c>
      <c r="K58" s="1214">
        <v>939.1</v>
      </c>
      <c r="L58" s="1223">
        <f>+K58/K57*100</f>
        <v>51.356228808924861</v>
      </c>
      <c r="M58" s="1189">
        <v>945.8</v>
      </c>
      <c r="N58" s="1224">
        <f>+M58/M57*100</f>
        <v>51.685884474561448</v>
      </c>
      <c r="O58" s="1125"/>
      <c r="P58" s="1123"/>
    </row>
    <row r="59" spans="1:16" s="1126" customFormat="1" ht="12.75" customHeight="1" x14ac:dyDescent="0.2">
      <c r="A59" s="1123"/>
      <c r="B59" s="1122"/>
      <c r="C59" s="788"/>
      <c r="D59" s="1227" t="s">
        <v>71</v>
      </c>
      <c r="E59" s="1214">
        <v>862.8</v>
      </c>
      <c r="F59" s="1223">
        <f>+E59/E57*100</f>
        <v>48.217279535039673</v>
      </c>
      <c r="G59" s="1214">
        <v>864.7</v>
      </c>
      <c r="H59" s="1223">
        <f>+G59/G57*100</f>
        <v>48.44257703081233</v>
      </c>
      <c r="I59" s="1214">
        <v>895.3</v>
      </c>
      <c r="J59" s="1223">
        <f>+I59/I57*100</f>
        <v>48.784873583260676</v>
      </c>
      <c r="K59" s="1214">
        <v>889.6</v>
      </c>
      <c r="L59" s="1223">
        <f>+K59/K57*100</f>
        <v>48.649239855627258</v>
      </c>
      <c r="M59" s="1189">
        <v>884.2</v>
      </c>
      <c r="N59" s="1224">
        <f>+M59/M57*100</f>
        <v>48.319580304934696</v>
      </c>
      <c r="O59" s="1125"/>
      <c r="P59" s="1123"/>
    </row>
    <row r="60" spans="1:16" s="1126" customFormat="1" ht="14.25" customHeight="1" x14ac:dyDescent="0.2">
      <c r="A60" s="1123"/>
      <c r="B60" s="1122"/>
      <c r="C60" s="785" t="s">
        <v>502</v>
      </c>
      <c r="D60" s="791"/>
      <c r="E60" s="1215">
        <v>229.9</v>
      </c>
      <c r="F60" s="1225">
        <f>+E60/E$45*100</f>
        <v>5.1184433164128595</v>
      </c>
      <c r="G60" s="1215">
        <v>230.9</v>
      </c>
      <c r="H60" s="1225">
        <f>+G60/G$45*100</f>
        <v>5.1573563244064236</v>
      </c>
      <c r="I60" s="1215">
        <v>245.3</v>
      </c>
      <c r="J60" s="1225">
        <f>+I60/I$45*100</f>
        <v>5.3549598323436953</v>
      </c>
      <c r="K60" s="1215">
        <v>239.5</v>
      </c>
      <c r="L60" s="1225">
        <f>+K60/K$45*100</f>
        <v>5.2346294232072212</v>
      </c>
      <c r="M60" s="1188">
        <v>242.8</v>
      </c>
      <c r="N60" s="1226">
        <f>+M60/M$45*100</f>
        <v>5.3228104790090986</v>
      </c>
      <c r="O60" s="1125"/>
      <c r="P60" s="1123"/>
    </row>
    <row r="61" spans="1:16" s="1126" customFormat="1" ht="12.75" customHeight="1" x14ac:dyDescent="0.2">
      <c r="A61" s="1123"/>
      <c r="B61" s="1122"/>
      <c r="C61" s="788"/>
      <c r="D61" s="1227" t="s">
        <v>72</v>
      </c>
      <c r="E61" s="1214">
        <v>147.69999999999999</v>
      </c>
      <c r="F61" s="1223">
        <f>+E61/E60*100</f>
        <v>64.245324053936486</v>
      </c>
      <c r="G61" s="1214">
        <v>145.19999999999999</v>
      </c>
      <c r="H61" s="1223">
        <f>+G61/G60*100</f>
        <v>62.884365526201812</v>
      </c>
      <c r="I61" s="1214">
        <v>153.30000000000001</v>
      </c>
      <c r="J61" s="1223">
        <f>+I61/I60*100</f>
        <v>62.49490419894007</v>
      </c>
      <c r="K61" s="1214">
        <v>151.30000000000001</v>
      </c>
      <c r="L61" s="1223">
        <f>+K61/K60*100</f>
        <v>63.17327766179541</v>
      </c>
      <c r="M61" s="1189">
        <v>160.30000000000001</v>
      </c>
      <c r="N61" s="1224">
        <f>+M61/M60*100</f>
        <v>66.021416803953869</v>
      </c>
      <c r="O61" s="1125"/>
      <c r="P61" s="1123"/>
    </row>
    <row r="62" spans="1:16" s="1126" customFormat="1" ht="12.75" customHeight="1" x14ac:dyDescent="0.2">
      <c r="A62" s="1123"/>
      <c r="B62" s="1122"/>
      <c r="C62" s="788"/>
      <c r="D62" s="1227" t="s">
        <v>71</v>
      </c>
      <c r="E62" s="1214">
        <v>82.3</v>
      </c>
      <c r="F62" s="1223">
        <f>+E62/E60*100</f>
        <v>35.798173118747279</v>
      </c>
      <c r="G62" s="1214">
        <v>85.7</v>
      </c>
      <c r="H62" s="1223">
        <f>+G62/G60*100</f>
        <v>37.115634473798181</v>
      </c>
      <c r="I62" s="1214">
        <v>92</v>
      </c>
      <c r="J62" s="1223">
        <f>+I62/I60*100</f>
        <v>37.505095801059923</v>
      </c>
      <c r="K62" s="1214">
        <v>88.2</v>
      </c>
      <c r="L62" s="1223">
        <f>+K62/K60*100</f>
        <v>36.82672233820459</v>
      </c>
      <c r="M62" s="1189">
        <v>82.5</v>
      </c>
      <c r="N62" s="1224">
        <f>+M62/M60*100</f>
        <v>33.978583196046124</v>
      </c>
      <c r="O62" s="1125"/>
      <c r="P62" s="1123"/>
    </row>
    <row r="63" spans="1:16" s="868" customFormat="1" ht="13.5" customHeight="1" x14ac:dyDescent="0.2">
      <c r="A63" s="900"/>
      <c r="B63" s="900"/>
      <c r="C63" s="901" t="s">
        <v>470</v>
      </c>
      <c r="D63" s="902"/>
      <c r="E63" s="903"/>
      <c r="F63" s="1102"/>
      <c r="G63" s="903"/>
      <c r="H63" s="1102"/>
      <c r="I63" s="903"/>
      <c r="J63" s="1102"/>
      <c r="K63" s="903"/>
      <c r="L63" s="1102"/>
      <c r="M63" s="903"/>
      <c r="N63" s="1102"/>
      <c r="O63" s="1125"/>
      <c r="P63" s="895"/>
    </row>
    <row r="64" spans="1:16" ht="13.5" customHeight="1" x14ac:dyDescent="0.2">
      <c r="A64" s="1103"/>
      <c r="B64" s="1091"/>
      <c r="C64" s="1137" t="s">
        <v>412</v>
      </c>
      <c r="D64" s="1133"/>
      <c r="E64" s="1138" t="s">
        <v>88</v>
      </c>
      <c r="F64" s="996"/>
      <c r="G64" s="1139"/>
      <c r="H64" s="1139"/>
      <c r="I64" s="1131"/>
      <c r="J64" s="1140"/>
      <c r="K64" s="1141"/>
      <c r="L64" s="1131"/>
      <c r="M64" s="1142"/>
      <c r="N64" s="1142"/>
      <c r="O64" s="1125"/>
      <c r="P64" s="1103"/>
    </row>
    <row r="65" spans="1:16" s="1130" customFormat="1" ht="13.5" customHeight="1" x14ac:dyDescent="0.2">
      <c r="A65" s="1128"/>
      <c r="B65" s="1143"/>
      <c r="C65" s="1143"/>
      <c r="D65" s="1143"/>
      <c r="E65" s="1091"/>
      <c r="F65" s="1091"/>
      <c r="G65" s="1091"/>
      <c r="H65" s="1091"/>
      <c r="I65" s="1091"/>
      <c r="J65" s="1091"/>
      <c r="K65" s="1394">
        <v>42401</v>
      </c>
      <c r="L65" s="1394"/>
      <c r="M65" s="1394"/>
      <c r="N65" s="1394"/>
      <c r="O65" s="1144">
        <v>7</v>
      </c>
      <c r="P65" s="1103"/>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9"/>
  <sheetViews>
    <sheetView showRuler="0" zoomScaleNormal="100" workbookViewId="0"/>
  </sheetViews>
  <sheetFormatPr defaultRowHeight="12.75" x14ac:dyDescent="0.2"/>
  <cols>
    <col min="1" max="1" width="1" style="1095" customWidth="1"/>
    <col min="2" max="2" width="2.5703125" style="1095" customWidth="1"/>
    <col min="3" max="3" width="1" style="1095" customWidth="1"/>
    <col min="4" max="4" width="32.42578125" style="1095" customWidth="1"/>
    <col min="5" max="5" width="7.42578125" style="1095" customWidth="1"/>
    <col min="6" max="6" width="5.140625" style="1095" customWidth="1"/>
    <col min="7" max="7" width="7.42578125" style="1095" customWidth="1"/>
    <col min="8" max="8" width="5.140625" style="1095" customWidth="1"/>
    <col min="9" max="9" width="7.42578125" style="1095" customWidth="1"/>
    <col min="10" max="10" width="5.140625" style="1095" customWidth="1"/>
    <col min="11" max="11" width="7.42578125" style="1095" customWidth="1"/>
    <col min="12" max="12" width="5.140625" style="1095" customWidth="1"/>
    <col min="13" max="13" width="7.42578125" style="1095" customWidth="1"/>
    <col min="14" max="14" width="5.140625" style="1095" customWidth="1"/>
    <col min="15" max="15" width="2.5703125" style="1095" customWidth="1"/>
    <col min="16" max="16" width="1" style="1095" customWidth="1"/>
    <col min="17" max="16384" width="9.140625" style="1095"/>
  </cols>
  <sheetData>
    <row r="1" spans="1:18" ht="13.5" customHeight="1" x14ac:dyDescent="0.2">
      <c r="A1" s="1103"/>
      <c r="B1" s="1229"/>
      <c r="C1" s="1229"/>
      <c r="D1" s="1229"/>
      <c r="E1" s="1092"/>
      <c r="F1" s="1092"/>
      <c r="G1" s="1092"/>
      <c r="H1" s="1092"/>
      <c r="I1" s="1425" t="s">
        <v>326</v>
      </c>
      <c r="J1" s="1425"/>
      <c r="K1" s="1425"/>
      <c r="L1" s="1425"/>
      <c r="M1" s="1425"/>
      <c r="N1" s="1425"/>
      <c r="O1" s="1094"/>
      <c r="P1" s="1103"/>
    </row>
    <row r="2" spans="1:18" ht="6" customHeight="1" x14ac:dyDescent="0.2">
      <c r="A2" s="1103"/>
      <c r="B2" s="1145"/>
      <c r="C2" s="1148"/>
      <c r="D2" s="1148"/>
      <c r="E2" s="1149"/>
      <c r="F2" s="1149"/>
      <c r="G2" s="1149"/>
      <c r="H2" s="1149"/>
      <c r="I2" s="1091"/>
      <c r="J2" s="1091"/>
      <c r="K2" s="1091"/>
      <c r="L2" s="1091"/>
      <c r="M2" s="1091"/>
      <c r="N2" s="1202"/>
      <c r="O2" s="1091"/>
      <c r="P2" s="1103"/>
    </row>
    <row r="3" spans="1:18" ht="10.5" customHeight="1" thickBot="1" x14ac:dyDescent="0.25">
      <c r="A3" s="1103"/>
      <c r="B3" s="1146"/>
      <c r="C3" s="1147"/>
      <c r="D3" s="1148"/>
      <c r="E3" s="1149"/>
      <c r="F3" s="1149"/>
      <c r="G3" s="1149"/>
      <c r="H3" s="1149"/>
      <c r="I3" s="1091"/>
      <c r="J3" s="1091"/>
      <c r="K3" s="1091"/>
      <c r="L3" s="1091"/>
      <c r="M3" s="1386" t="s">
        <v>73</v>
      </c>
      <c r="N3" s="1386"/>
      <c r="O3" s="1091"/>
      <c r="P3" s="1103"/>
    </row>
    <row r="4" spans="1:18" s="1113" customFormat="1" ht="13.5" customHeight="1" thickBot="1" x14ac:dyDescent="0.25">
      <c r="A4" s="1111"/>
      <c r="B4" s="1150"/>
      <c r="C4" s="1415" t="s">
        <v>183</v>
      </c>
      <c r="D4" s="1416"/>
      <c r="E4" s="1416"/>
      <c r="F4" s="1416"/>
      <c r="G4" s="1416"/>
      <c r="H4" s="1416"/>
      <c r="I4" s="1416"/>
      <c r="J4" s="1416"/>
      <c r="K4" s="1416"/>
      <c r="L4" s="1416"/>
      <c r="M4" s="1416"/>
      <c r="N4" s="1417"/>
      <c r="O4" s="1091"/>
      <c r="P4" s="1111"/>
    </row>
    <row r="5" spans="1:18" ht="3" customHeight="1" x14ac:dyDescent="0.2">
      <c r="A5" s="1103"/>
      <c r="B5" s="1151"/>
      <c r="C5" s="1381" t="s">
        <v>159</v>
      </c>
      <c r="D5" s="1382"/>
      <c r="E5" s="1152"/>
      <c r="F5" s="1152"/>
      <c r="G5" s="1152"/>
      <c r="H5" s="1152"/>
      <c r="I5" s="1152"/>
      <c r="J5" s="1152"/>
      <c r="K5" s="1173"/>
      <c r="L5" s="1153"/>
      <c r="M5" s="1153"/>
      <c r="N5" s="1153"/>
      <c r="O5" s="1091"/>
      <c r="P5" s="1111"/>
    </row>
    <row r="6" spans="1:18" ht="12.75" customHeight="1" x14ac:dyDescent="0.2">
      <c r="A6" s="1103"/>
      <c r="B6" s="1151"/>
      <c r="C6" s="1383"/>
      <c r="D6" s="1383"/>
      <c r="E6" s="1096" t="s">
        <v>681</v>
      </c>
      <c r="F6" s="1097" t="s">
        <v>34</v>
      </c>
      <c r="G6" s="1096" t="s">
        <v>34</v>
      </c>
      <c r="H6" s="1097" t="s">
        <v>34</v>
      </c>
      <c r="I6" s="1098"/>
      <c r="J6" s="1097" t="s">
        <v>642</v>
      </c>
      <c r="K6" s="1099" t="s">
        <v>34</v>
      </c>
      <c r="L6" s="1100" t="s">
        <v>34</v>
      </c>
      <c r="M6" s="1100" t="s">
        <v>34</v>
      </c>
      <c r="N6" s="1101"/>
      <c r="O6" s="1091"/>
      <c r="P6" s="1111"/>
    </row>
    <row r="7" spans="1:18" x14ac:dyDescent="0.2">
      <c r="A7" s="1103"/>
      <c r="B7" s="1151"/>
      <c r="C7" s="1115"/>
      <c r="D7" s="1115"/>
      <c r="E7" s="1384" t="str">
        <f>+'6populacao1'!E7</f>
        <v>4.º trimestre</v>
      </c>
      <c r="F7" s="1384"/>
      <c r="G7" s="1384" t="str">
        <f>+'6populacao1'!G7</f>
        <v>1.º trimestre</v>
      </c>
      <c r="H7" s="1384"/>
      <c r="I7" s="1384" t="str">
        <f>+'6populacao1'!I7</f>
        <v>2.º trimestre</v>
      </c>
      <c r="J7" s="1384"/>
      <c r="K7" s="1384" t="str">
        <f>+'6populacao1'!K7</f>
        <v>3.º trimestre</v>
      </c>
      <c r="L7" s="1384"/>
      <c r="M7" s="1384" t="str">
        <f>+'6populacao1'!M7</f>
        <v>4.º trimestre</v>
      </c>
      <c r="N7" s="1384"/>
      <c r="O7" s="1091"/>
      <c r="P7" s="1111"/>
    </row>
    <row r="8" spans="1:18" s="1120" customFormat="1" ht="18.75" customHeight="1" x14ac:dyDescent="0.2">
      <c r="A8" s="1117"/>
      <c r="B8" s="1151"/>
      <c r="C8" s="1376" t="s">
        <v>184</v>
      </c>
      <c r="D8" s="1376"/>
      <c r="E8" s="1421">
        <v>698.3</v>
      </c>
      <c r="F8" s="1421"/>
      <c r="G8" s="1421">
        <v>712.9</v>
      </c>
      <c r="H8" s="1421"/>
      <c r="I8" s="1421">
        <v>620.4</v>
      </c>
      <c r="J8" s="1421"/>
      <c r="K8" s="1421">
        <v>618.79999999999995</v>
      </c>
      <c r="L8" s="1421"/>
      <c r="M8" s="1422">
        <v>633.9</v>
      </c>
      <c r="N8" s="1422"/>
      <c r="O8" s="1091"/>
      <c r="P8" s="1111"/>
      <c r="R8" s="1332"/>
    </row>
    <row r="9" spans="1:18" ht="13.5" customHeight="1" x14ac:dyDescent="0.2">
      <c r="A9" s="1103"/>
      <c r="B9" s="1151"/>
      <c r="C9" s="785" t="s">
        <v>72</v>
      </c>
      <c r="D9" s="1123"/>
      <c r="E9" s="1423">
        <v>349.5</v>
      </c>
      <c r="F9" s="1423"/>
      <c r="G9" s="1423">
        <v>346.8</v>
      </c>
      <c r="H9" s="1423"/>
      <c r="I9" s="1423">
        <v>318.8</v>
      </c>
      <c r="J9" s="1423"/>
      <c r="K9" s="1423">
        <v>305.3</v>
      </c>
      <c r="L9" s="1423"/>
      <c r="M9" s="1424">
        <v>321.10000000000002</v>
      </c>
      <c r="N9" s="1424"/>
      <c r="O9" s="1091"/>
      <c r="P9" s="1111"/>
    </row>
    <row r="10" spans="1:18" ht="13.5" customHeight="1" x14ac:dyDescent="0.2">
      <c r="A10" s="1103"/>
      <c r="B10" s="1151"/>
      <c r="C10" s="785" t="s">
        <v>71</v>
      </c>
      <c r="D10" s="1123"/>
      <c r="E10" s="1423">
        <v>348.7</v>
      </c>
      <c r="F10" s="1423"/>
      <c r="G10" s="1423">
        <v>366.1</v>
      </c>
      <c r="H10" s="1423"/>
      <c r="I10" s="1423">
        <v>301.60000000000002</v>
      </c>
      <c r="J10" s="1423"/>
      <c r="K10" s="1423">
        <v>313.5</v>
      </c>
      <c r="L10" s="1423"/>
      <c r="M10" s="1424">
        <v>312.8</v>
      </c>
      <c r="N10" s="1424"/>
      <c r="O10" s="1091"/>
      <c r="P10" s="1111"/>
    </row>
    <row r="11" spans="1:18" ht="19.5" customHeight="1" x14ac:dyDescent="0.2">
      <c r="A11" s="1103"/>
      <c r="B11" s="1151"/>
      <c r="C11" s="785" t="s">
        <v>160</v>
      </c>
      <c r="D11" s="1123"/>
      <c r="E11" s="1423">
        <v>125.6</v>
      </c>
      <c r="F11" s="1423"/>
      <c r="G11" s="1423">
        <v>127</v>
      </c>
      <c r="H11" s="1423"/>
      <c r="I11" s="1423">
        <v>104.7</v>
      </c>
      <c r="J11" s="1423"/>
      <c r="K11" s="1423">
        <v>118.3</v>
      </c>
      <c r="L11" s="1423"/>
      <c r="M11" s="1424">
        <v>122.3</v>
      </c>
      <c r="N11" s="1424"/>
      <c r="O11" s="1091"/>
      <c r="P11" s="1111"/>
    </row>
    <row r="12" spans="1:18" ht="13.5" customHeight="1" x14ac:dyDescent="0.2">
      <c r="A12" s="1103"/>
      <c r="B12" s="1151"/>
      <c r="C12" s="785" t="s">
        <v>161</v>
      </c>
      <c r="D12" s="1123"/>
      <c r="E12" s="1423">
        <v>323.3</v>
      </c>
      <c r="F12" s="1423"/>
      <c r="G12" s="1423">
        <v>327.7</v>
      </c>
      <c r="H12" s="1423"/>
      <c r="I12" s="1423">
        <v>281.10000000000002</v>
      </c>
      <c r="J12" s="1423"/>
      <c r="K12" s="1423">
        <v>270</v>
      </c>
      <c r="L12" s="1423"/>
      <c r="M12" s="1424">
        <v>277.10000000000002</v>
      </c>
      <c r="N12" s="1424"/>
      <c r="O12" s="1091"/>
      <c r="P12" s="1103"/>
    </row>
    <row r="13" spans="1:18" ht="13.5" customHeight="1" x14ac:dyDescent="0.2">
      <c r="A13" s="1103"/>
      <c r="B13" s="1151"/>
      <c r="C13" s="785" t="s">
        <v>162</v>
      </c>
      <c r="D13" s="1123"/>
      <c r="E13" s="1423">
        <v>249.3</v>
      </c>
      <c r="F13" s="1423"/>
      <c r="G13" s="1423">
        <v>258.2</v>
      </c>
      <c r="H13" s="1423"/>
      <c r="I13" s="1423">
        <v>234.6</v>
      </c>
      <c r="J13" s="1423"/>
      <c r="K13" s="1423">
        <v>230.5</v>
      </c>
      <c r="L13" s="1423"/>
      <c r="M13" s="1424">
        <v>234.5</v>
      </c>
      <c r="N13" s="1424"/>
      <c r="O13" s="1091"/>
      <c r="P13" s="1103"/>
    </row>
    <row r="14" spans="1:18" ht="19.5" customHeight="1" x14ac:dyDescent="0.2">
      <c r="A14" s="1103"/>
      <c r="B14" s="1151"/>
      <c r="C14" s="785" t="s">
        <v>185</v>
      </c>
      <c r="D14" s="1123"/>
      <c r="E14" s="1423">
        <v>82.8</v>
      </c>
      <c r="F14" s="1423"/>
      <c r="G14" s="1423">
        <v>77.400000000000006</v>
      </c>
      <c r="H14" s="1423"/>
      <c r="I14" s="1423">
        <v>70.7</v>
      </c>
      <c r="J14" s="1423"/>
      <c r="K14" s="1423">
        <v>82.1</v>
      </c>
      <c r="L14" s="1423"/>
      <c r="M14" s="1424">
        <v>91.1</v>
      </c>
      <c r="N14" s="1424"/>
      <c r="O14" s="1154"/>
      <c r="P14" s="1103"/>
    </row>
    <row r="15" spans="1:18" ht="13.5" customHeight="1" x14ac:dyDescent="0.2">
      <c r="A15" s="1103"/>
      <c r="B15" s="1151"/>
      <c r="C15" s="785" t="s">
        <v>186</v>
      </c>
      <c r="D15" s="1123"/>
      <c r="E15" s="1423">
        <v>615.5</v>
      </c>
      <c r="F15" s="1423"/>
      <c r="G15" s="1423">
        <v>635.5</v>
      </c>
      <c r="H15" s="1423"/>
      <c r="I15" s="1423">
        <v>549.70000000000005</v>
      </c>
      <c r="J15" s="1423"/>
      <c r="K15" s="1423">
        <v>536.70000000000005</v>
      </c>
      <c r="L15" s="1423"/>
      <c r="M15" s="1424">
        <v>542.79999999999995</v>
      </c>
      <c r="N15" s="1424"/>
      <c r="O15" s="1154"/>
      <c r="P15" s="1103"/>
    </row>
    <row r="16" spans="1:18" ht="19.5" customHeight="1" x14ac:dyDescent="0.2">
      <c r="A16" s="1103"/>
      <c r="B16" s="1151"/>
      <c r="C16" s="785" t="s">
        <v>187</v>
      </c>
      <c r="D16" s="1123"/>
      <c r="E16" s="1423">
        <v>248.2</v>
      </c>
      <c r="F16" s="1423"/>
      <c r="G16" s="1423">
        <v>253</v>
      </c>
      <c r="H16" s="1423"/>
      <c r="I16" s="1423">
        <v>223.4</v>
      </c>
      <c r="J16" s="1423"/>
      <c r="K16" s="1423">
        <v>228.1</v>
      </c>
      <c r="L16" s="1423"/>
      <c r="M16" s="1424">
        <v>239.1</v>
      </c>
      <c r="N16" s="1424"/>
      <c r="O16" s="1154"/>
      <c r="P16" s="1103"/>
    </row>
    <row r="17" spans="1:19" ht="13.5" customHeight="1" x14ac:dyDescent="0.2">
      <c r="A17" s="1103"/>
      <c r="B17" s="1151"/>
      <c r="C17" s="785" t="s">
        <v>188</v>
      </c>
      <c r="D17" s="1123"/>
      <c r="E17" s="1423">
        <v>450.1</v>
      </c>
      <c r="F17" s="1423"/>
      <c r="G17" s="1423">
        <v>459.9</v>
      </c>
      <c r="H17" s="1423"/>
      <c r="I17" s="1423">
        <v>397</v>
      </c>
      <c r="J17" s="1423"/>
      <c r="K17" s="1423">
        <v>390.7</v>
      </c>
      <c r="L17" s="1423"/>
      <c r="M17" s="1424">
        <v>394.8</v>
      </c>
      <c r="N17" s="1424"/>
      <c r="O17" s="1154"/>
      <c r="P17" s="1103"/>
    </row>
    <row r="18" spans="1:19" s="1120" customFormat="1" ht="18.75" customHeight="1" x14ac:dyDescent="0.2">
      <c r="A18" s="1117"/>
      <c r="B18" s="1155"/>
      <c r="C18" s="1376" t="s">
        <v>189</v>
      </c>
      <c r="D18" s="1376"/>
      <c r="E18" s="1421">
        <v>13.5</v>
      </c>
      <c r="F18" s="1421"/>
      <c r="G18" s="1421">
        <v>13.7</v>
      </c>
      <c r="H18" s="1421"/>
      <c r="I18" s="1421">
        <v>11.9</v>
      </c>
      <c r="J18" s="1421"/>
      <c r="K18" s="1421">
        <v>11.9</v>
      </c>
      <c r="L18" s="1421"/>
      <c r="M18" s="1422">
        <v>12.2</v>
      </c>
      <c r="N18" s="1422"/>
      <c r="O18" s="1156"/>
      <c r="P18" s="1117"/>
      <c r="R18" s="1332"/>
      <c r="S18" s="1332"/>
    </row>
    <row r="19" spans="1:19" ht="13.5" customHeight="1" x14ac:dyDescent="0.2">
      <c r="A19" s="1103"/>
      <c r="B19" s="1151"/>
      <c r="C19" s="785" t="s">
        <v>72</v>
      </c>
      <c r="D19" s="1123"/>
      <c r="E19" s="1423">
        <v>13.1</v>
      </c>
      <c r="F19" s="1423"/>
      <c r="G19" s="1423">
        <v>13.1</v>
      </c>
      <c r="H19" s="1423"/>
      <c r="I19" s="1423">
        <v>12</v>
      </c>
      <c r="J19" s="1423"/>
      <c r="K19" s="1423">
        <v>11.5</v>
      </c>
      <c r="L19" s="1423"/>
      <c r="M19" s="1424">
        <v>12</v>
      </c>
      <c r="N19" s="1424"/>
      <c r="O19" s="1154"/>
      <c r="P19" s="1103"/>
    </row>
    <row r="20" spans="1:19" ht="13.5" customHeight="1" x14ac:dyDescent="0.2">
      <c r="A20" s="1103"/>
      <c r="B20" s="1151"/>
      <c r="C20" s="785" t="s">
        <v>71</v>
      </c>
      <c r="D20" s="1123"/>
      <c r="E20" s="1423">
        <v>13.8</v>
      </c>
      <c r="F20" s="1423"/>
      <c r="G20" s="1423">
        <v>14.4</v>
      </c>
      <c r="H20" s="1423"/>
      <c r="I20" s="1423">
        <v>11.8</v>
      </c>
      <c r="J20" s="1423"/>
      <c r="K20" s="1423">
        <v>12.3</v>
      </c>
      <c r="L20" s="1423"/>
      <c r="M20" s="1424">
        <v>12.4</v>
      </c>
      <c r="N20" s="1424"/>
      <c r="O20" s="1154"/>
      <c r="P20" s="1103"/>
    </row>
    <row r="21" spans="1:19" s="1160" customFormat="1" ht="13.5" customHeight="1" x14ac:dyDescent="0.2">
      <c r="A21" s="1157"/>
      <c r="B21" s="1158"/>
      <c r="C21" s="1203" t="s">
        <v>190</v>
      </c>
      <c r="D21" s="1157"/>
      <c r="E21" s="1419">
        <f>+E20-E19</f>
        <v>0.70000000000000107</v>
      </c>
      <c r="F21" s="1419"/>
      <c r="G21" s="1419">
        <f t="shared" ref="G21" si="0">+G20-G19</f>
        <v>1.3000000000000007</v>
      </c>
      <c r="H21" s="1419"/>
      <c r="I21" s="1419">
        <f t="shared" ref="I21" si="1">+I20-I19</f>
        <v>-0.19999999999999929</v>
      </c>
      <c r="J21" s="1419"/>
      <c r="K21" s="1419">
        <f t="shared" ref="K21" si="2">+K20-K19</f>
        <v>0.80000000000000071</v>
      </c>
      <c r="L21" s="1419"/>
      <c r="M21" s="1420">
        <f t="shared" ref="M21" si="3">+M20-M19</f>
        <v>0.40000000000000036</v>
      </c>
      <c r="N21" s="1420"/>
      <c r="O21" s="1159"/>
      <c r="P21" s="1157"/>
    </row>
    <row r="22" spans="1:19" ht="19.5" customHeight="1" x14ac:dyDescent="0.2">
      <c r="A22" s="1103"/>
      <c r="B22" s="1151"/>
      <c r="C22" s="785" t="s">
        <v>160</v>
      </c>
      <c r="D22" s="1123"/>
      <c r="E22" s="1423">
        <v>34</v>
      </c>
      <c r="F22" s="1423"/>
      <c r="G22" s="1423">
        <v>34.4</v>
      </c>
      <c r="H22" s="1423"/>
      <c r="I22" s="1423">
        <v>29.8</v>
      </c>
      <c r="J22" s="1423"/>
      <c r="K22" s="1423">
        <v>30.8</v>
      </c>
      <c r="L22" s="1423"/>
      <c r="M22" s="1424">
        <v>32.799999999999997</v>
      </c>
      <c r="N22" s="1424"/>
      <c r="O22" s="1154"/>
      <c r="P22" s="1103"/>
    </row>
    <row r="23" spans="1:19" ht="13.5" customHeight="1" x14ac:dyDescent="0.2">
      <c r="A23" s="1103"/>
      <c r="B23" s="1151"/>
      <c r="C23" s="785" t="s">
        <v>161</v>
      </c>
      <c r="D23" s="1103"/>
      <c r="E23" s="1423">
        <v>12.7</v>
      </c>
      <c r="F23" s="1423"/>
      <c r="G23" s="1423">
        <v>12.9</v>
      </c>
      <c r="H23" s="1423"/>
      <c r="I23" s="1423">
        <v>11.1</v>
      </c>
      <c r="J23" s="1423"/>
      <c r="K23" s="1423">
        <v>10.8</v>
      </c>
      <c r="L23" s="1423"/>
      <c r="M23" s="1424">
        <v>11</v>
      </c>
      <c r="N23" s="1424"/>
      <c r="O23" s="1154"/>
      <c r="P23" s="1103"/>
    </row>
    <row r="24" spans="1:19" ht="13.5" customHeight="1" x14ac:dyDescent="0.2">
      <c r="A24" s="1103"/>
      <c r="B24" s="1151"/>
      <c r="C24" s="785" t="s">
        <v>162</v>
      </c>
      <c r="D24" s="1103"/>
      <c r="E24" s="1423">
        <v>11</v>
      </c>
      <c r="F24" s="1423"/>
      <c r="G24" s="1423">
        <v>11.4</v>
      </c>
      <c r="H24" s="1423"/>
      <c r="I24" s="1423">
        <v>10.1</v>
      </c>
      <c r="J24" s="1423"/>
      <c r="K24" s="1423">
        <v>10</v>
      </c>
      <c r="L24" s="1423"/>
      <c r="M24" s="1424">
        <v>10.199999999999999</v>
      </c>
      <c r="N24" s="1424"/>
      <c r="O24" s="1154"/>
      <c r="P24" s="1103"/>
    </row>
    <row r="25" spans="1:19" s="1164" customFormat="1" ht="19.5" customHeight="1" x14ac:dyDescent="0.2">
      <c r="A25" s="1161"/>
      <c r="B25" s="1162"/>
      <c r="C25" s="785" t="s">
        <v>191</v>
      </c>
      <c r="D25" s="1123"/>
      <c r="E25" s="1423">
        <v>14.2</v>
      </c>
      <c r="F25" s="1423"/>
      <c r="G25" s="1423">
        <v>14.2</v>
      </c>
      <c r="H25" s="1423"/>
      <c r="I25" s="1423">
        <v>13.4</v>
      </c>
      <c r="J25" s="1423"/>
      <c r="K25" s="1423">
        <v>13.6</v>
      </c>
      <c r="L25" s="1423"/>
      <c r="M25" s="1424">
        <v>13.5</v>
      </c>
      <c r="N25" s="1424"/>
      <c r="O25" s="1163"/>
      <c r="P25" s="1161"/>
    </row>
    <row r="26" spans="1:19" s="1164" customFormat="1" ht="13.5" customHeight="1" x14ac:dyDescent="0.2">
      <c r="A26" s="1161"/>
      <c r="B26" s="1162"/>
      <c r="C26" s="785" t="s">
        <v>192</v>
      </c>
      <c r="D26" s="1123"/>
      <c r="E26" s="1423">
        <v>10.7</v>
      </c>
      <c r="F26" s="1423"/>
      <c r="G26" s="1423">
        <v>11.1</v>
      </c>
      <c r="H26" s="1423"/>
      <c r="I26" s="1423">
        <v>8.5</v>
      </c>
      <c r="J26" s="1423"/>
      <c r="K26" s="1423">
        <v>8.1999999999999993</v>
      </c>
      <c r="L26" s="1423"/>
      <c r="M26" s="1424">
        <v>9</v>
      </c>
      <c r="N26" s="1424"/>
      <c r="O26" s="1163"/>
      <c r="P26" s="1161"/>
    </row>
    <row r="27" spans="1:19" s="1164" customFormat="1" ht="13.5" customHeight="1" x14ac:dyDescent="0.2">
      <c r="A27" s="1161"/>
      <c r="B27" s="1162"/>
      <c r="C27" s="785" t="s">
        <v>193</v>
      </c>
      <c r="D27" s="1123"/>
      <c r="E27" s="1423">
        <v>14</v>
      </c>
      <c r="F27" s="1423"/>
      <c r="G27" s="1423">
        <v>14.2</v>
      </c>
      <c r="H27" s="1423"/>
      <c r="I27" s="1423">
        <v>12.7</v>
      </c>
      <c r="J27" s="1423"/>
      <c r="K27" s="1423">
        <v>12.8</v>
      </c>
      <c r="L27" s="1423"/>
      <c r="M27" s="1424">
        <v>12.5</v>
      </c>
      <c r="N27" s="1424"/>
      <c r="O27" s="1163"/>
      <c r="P27" s="1161"/>
    </row>
    <row r="28" spans="1:19" s="1164" customFormat="1" ht="13.5" customHeight="1" x14ac:dyDescent="0.2">
      <c r="A28" s="1161"/>
      <c r="B28" s="1162"/>
      <c r="C28" s="785" t="s">
        <v>194</v>
      </c>
      <c r="D28" s="1123"/>
      <c r="E28" s="1423">
        <v>14.5</v>
      </c>
      <c r="F28" s="1423"/>
      <c r="G28" s="1423">
        <v>15.5</v>
      </c>
      <c r="H28" s="1423"/>
      <c r="I28" s="1423">
        <v>12.6</v>
      </c>
      <c r="J28" s="1423"/>
      <c r="K28" s="1423">
        <v>11.8</v>
      </c>
      <c r="L28" s="1423"/>
      <c r="M28" s="1424">
        <v>13.3</v>
      </c>
      <c r="N28" s="1424"/>
      <c r="O28" s="1163"/>
      <c r="P28" s="1161"/>
    </row>
    <row r="29" spans="1:19" s="1164" customFormat="1" ht="13.5" customHeight="1" x14ac:dyDescent="0.2">
      <c r="A29" s="1161"/>
      <c r="B29" s="1162"/>
      <c r="C29" s="785" t="s">
        <v>195</v>
      </c>
      <c r="D29" s="1123"/>
      <c r="E29" s="1423">
        <v>14.9</v>
      </c>
      <c r="F29" s="1423"/>
      <c r="G29" s="1423">
        <v>16.399999999999999</v>
      </c>
      <c r="H29" s="1423"/>
      <c r="I29" s="1423">
        <v>10.8</v>
      </c>
      <c r="J29" s="1423"/>
      <c r="K29" s="1423">
        <v>10.199999999999999</v>
      </c>
      <c r="L29" s="1423"/>
      <c r="M29" s="1424">
        <v>12.9</v>
      </c>
      <c r="N29" s="1424"/>
      <c r="O29" s="1163"/>
      <c r="P29" s="1161"/>
    </row>
    <row r="30" spans="1:19" s="1164" customFormat="1" ht="13.5" customHeight="1" x14ac:dyDescent="0.2">
      <c r="A30" s="1161"/>
      <c r="B30" s="1162"/>
      <c r="C30" s="785" t="s">
        <v>131</v>
      </c>
      <c r="D30" s="1123"/>
      <c r="E30" s="1423">
        <v>15.5</v>
      </c>
      <c r="F30" s="1423"/>
      <c r="G30" s="1423">
        <v>14.9</v>
      </c>
      <c r="H30" s="1423"/>
      <c r="I30" s="1423">
        <v>11.3</v>
      </c>
      <c r="J30" s="1423"/>
      <c r="K30" s="1423">
        <v>12.1</v>
      </c>
      <c r="L30" s="1423"/>
      <c r="M30" s="1424">
        <v>12.6</v>
      </c>
      <c r="N30" s="1424"/>
      <c r="O30" s="1163"/>
      <c r="P30" s="1161"/>
    </row>
    <row r="31" spans="1:19" s="1164" customFormat="1" ht="13.5" customHeight="1" x14ac:dyDescent="0.2">
      <c r="A31" s="1161"/>
      <c r="B31" s="1162"/>
      <c r="C31" s="785" t="s">
        <v>132</v>
      </c>
      <c r="D31" s="1123"/>
      <c r="E31" s="1423">
        <v>15.1</v>
      </c>
      <c r="F31" s="1423"/>
      <c r="G31" s="1423">
        <v>15.8</v>
      </c>
      <c r="H31" s="1423"/>
      <c r="I31" s="1423">
        <v>13.6</v>
      </c>
      <c r="J31" s="1423"/>
      <c r="K31" s="1423">
        <v>14.7</v>
      </c>
      <c r="L31" s="1423"/>
      <c r="M31" s="1424">
        <v>14.7</v>
      </c>
      <c r="N31" s="1424"/>
      <c r="O31" s="1163"/>
      <c r="P31" s="1161"/>
    </row>
    <row r="32" spans="1:19" ht="19.5" customHeight="1" x14ac:dyDescent="0.2">
      <c r="A32" s="1103"/>
      <c r="B32" s="1151"/>
      <c r="C32" s="1376" t="s">
        <v>196</v>
      </c>
      <c r="D32" s="1376"/>
      <c r="E32" s="1421">
        <v>8.6999999999999993</v>
      </c>
      <c r="F32" s="1421"/>
      <c r="G32" s="1421">
        <v>8.9</v>
      </c>
      <c r="H32" s="1421"/>
      <c r="I32" s="1421">
        <v>7.6</v>
      </c>
      <c r="J32" s="1421"/>
      <c r="K32" s="1421">
        <v>7.5</v>
      </c>
      <c r="L32" s="1421"/>
      <c r="M32" s="1422">
        <v>7.6</v>
      </c>
      <c r="N32" s="1422"/>
      <c r="O32" s="1154"/>
      <c r="P32" s="1103"/>
    </row>
    <row r="33" spans="1:16" s="1164" customFormat="1" ht="13.5" customHeight="1" x14ac:dyDescent="0.2">
      <c r="A33" s="1161"/>
      <c r="B33" s="1165"/>
      <c r="C33" s="785" t="s">
        <v>72</v>
      </c>
      <c r="D33" s="1123"/>
      <c r="E33" s="1396">
        <v>8.5</v>
      </c>
      <c r="F33" s="1396"/>
      <c r="G33" s="1396">
        <v>8.8000000000000007</v>
      </c>
      <c r="H33" s="1396"/>
      <c r="I33" s="1396">
        <v>7.7</v>
      </c>
      <c r="J33" s="1396"/>
      <c r="K33" s="1396">
        <v>7.4</v>
      </c>
      <c r="L33" s="1396"/>
      <c r="M33" s="1397">
        <v>7.5</v>
      </c>
      <c r="N33" s="1397"/>
      <c r="O33" s="1163"/>
      <c r="P33" s="1161"/>
    </row>
    <row r="34" spans="1:16" s="1164" customFormat="1" ht="13.5" customHeight="1" x14ac:dyDescent="0.2">
      <c r="A34" s="1161"/>
      <c r="B34" s="1165"/>
      <c r="C34" s="785" t="s">
        <v>71</v>
      </c>
      <c r="D34" s="1123"/>
      <c r="E34" s="1396">
        <v>8.9</v>
      </c>
      <c r="F34" s="1396"/>
      <c r="G34" s="1396">
        <v>8.9</v>
      </c>
      <c r="H34" s="1396"/>
      <c r="I34" s="1396">
        <v>7.6</v>
      </c>
      <c r="J34" s="1396"/>
      <c r="K34" s="1396">
        <v>7.6</v>
      </c>
      <c r="L34" s="1396"/>
      <c r="M34" s="1397">
        <v>7.7</v>
      </c>
      <c r="N34" s="1397"/>
      <c r="O34" s="1163"/>
      <c r="P34" s="1161"/>
    </row>
    <row r="35" spans="1:16" s="1160" customFormat="1" ht="13.5" customHeight="1" x14ac:dyDescent="0.2">
      <c r="A35" s="1157"/>
      <c r="B35" s="1158"/>
      <c r="C35" s="1203" t="s">
        <v>197</v>
      </c>
      <c r="D35" s="1157"/>
      <c r="E35" s="1419">
        <f>+E34-E33</f>
        <v>0.40000000000000036</v>
      </c>
      <c r="F35" s="1419"/>
      <c r="G35" s="1419">
        <f t="shared" ref="G35" si="4">+G34-G33</f>
        <v>9.9999999999999645E-2</v>
      </c>
      <c r="H35" s="1419"/>
      <c r="I35" s="1419">
        <f t="shared" ref="I35" si="5">+I34-I33</f>
        <v>-0.10000000000000053</v>
      </c>
      <c r="J35" s="1419"/>
      <c r="K35" s="1419">
        <f t="shared" ref="K35" si="6">+K34-K33</f>
        <v>0.19999999999999929</v>
      </c>
      <c r="L35" s="1419"/>
      <c r="M35" s="1420">
        <f t="shared" ref="M35" si="7">+M34-M33</f>
        <v>0.20000000000000018</v>
      </c>
      <c r="N35" s="1420"/>
      <c r="O35" s="1159"/>
      <c r="P35" s="1157"/>
    </row>
    <row r="36" spans="1:16" s="1126" customFormat="1" ht="12.75" customHeight="1" thickBot="1" x14ac:dyDescent="0.25">
      <c r="A36" s="1123"/>
      <c r="B36" s="1168"/>
      <c r="C36" s="788"/>
      <c r="D36" s="1230"/>
      <c r="E36" s="1131"/>
      <c r="F36" s="1231"/>
      <c r="G36" s="1131"/>
      <c r="H36" s="1231"/>
      <c r="I36" s="1131"/>
      <c r="J36" s="1131"/>
      <c r="K36" s="1131"/>
      <c r="L36" s="1131"/>
      <c r="M36" s="1386"/>
      <c r="N36" s="1386"/>
      <c r="O36" s="1134"/>
      <c r="P36" s="1123"/>
    </row>
    <row r="37" spans="1:16" s="1126" customFormat="1" ht="13.5" customHeight="1" thickBot="1" x14ac:dyDescent="0.25">
      <c r="A37" s="1123"/>
      <c r="B37" s="1168"/>
      <c r="C37" s="1415" t="s">
        <v>503</v>
      </c>
      <c r="D37" s="1416"/>
      <c r="E37" s="1416"/>
      <c r="F37" s="1416"/>
      <c r="G37" s="1416"/>
      <c r="H37" s="1416"/>
      <c r="I37" s="1416"/>
      <c r="J37" s="1416"/>
      <c r="K37" s="1416"/>
      <c r="L37" s="1416"/>
      <c r="M37" s="1416"/>
      <c r="N37" s="1417"/>
      <c r="O37" s="1134"/>
      <c r="P37" s="1123"/>
    </row>
    <row r="38" spans="1:16" s="1126" customFormat="1" ht="3" customHeight="1" x14ac:dyDescent="0.2">
      <c r="A38" s="1123"/>
      <c r="B38" s="1168"/>
      <c r="C38" s="1412" t="s">
        <v>163</v>
      </c>
      <c r="D38" s="1413"/>
      <c r="E38" s="1153"/>
      <c r="F38" s="1153"/>
      <c r="G38" s="1153"/>
      <c r="H38" s="1153"/>
      <c r="I38" s="1153"/>
      <c r="J38" s="1153"/>
      <c r="K38" s="1232"/>
      <c r="L38" s="1153"/>
      <c r="M38" s="1153"/>
      <c r="N38" s="1153"/>
      <c r="O38" s="1134"/>
      <c r="P38" s="1123"/>
    </row>
    <row r="39" spans="1:16" ht="12.75" customHeight="1" x14ac:dyDescent="0.2">
      <c r="A39" s="1103"/>
      <c r="B39" s="1151"/>
      <c r="C39" s="1418"/>
      <c r="D39" s="1418"/>
      <c r="E39" s="1096" t="s">
        <v>681</v>
      </c>
      <c r="F39" s="1097" t="s">
        <v>34</v>
      </c>
      <c r="G39" s="1096" t="s">
        <v>34</v>
      </c>
      <c r="H39" s="1097" t="s">
        <v>34</v>
      </c>
      <c r="I39" s="1098"/>
      <c r="J39" s="1097" t="s">
        <v>642</v>
      </c>
      <c r="K39" s="1099" t="s">
        <v>34</v>
      </c>
      <c r="L39" s="1100" t="s">
        <v>34</v>
      </c>
      <c r="M39" s="1100" t="s">
        <v>34</v>
      </c>
      <c r="N39" s="1101"/>
      <c r="O39" s="1091"/>
      <c r="P39" s="1111"/>
    </row>
    <row r="40" spans="1:16" s="1126" customFormat="1" ht="12.75" customHeight="1" x14ac:dyDescent="0.2">
      <c r="A40" s="1123"/>
      <c r="B40" s="1168"/>
      <c r="C40" s="1134"/>
      <c r="D40" s="1134"/>
      <c r="E40" s="1384" t="str">
        <f>+E7</f>
        <v>4.º trimestre</v>
      </c>
      <c r="F40" s="1384"/>
      <c r="G40" s="1384" t="str">
        <f>+G7</f>
        <v>1.º trimestre</v>
      </c>
      <c r="H40" s="1384"/>
      <c r="I40" s="1384" t="str">
        <f>+I7</f>
        <v>2.º trimestre</v>
      </c>
      <c r="J40" s="1384"/>
      <c r="K40" s="1384" t="str">
        <f>+K7</f>
        <v>3.º trimestre</v>
      </c>
      <c r="L40" s="1384"/>
      <c r="M40" s="1384" t="str">
        <f>+M7</f>
        <v>4.º trimestre</v>
      </c>
      <c r="N40" s="1384"/>
      <c r="O40" s="1134"/>
      <c r="P40" s="1123"/>
    </row>
    <row r="41" spans="1:16" s="1126" customFormat="1" ht="12.75" customHeight="1" x14ac:dyDescent="0.2">
      <c r="A41" s="1123"/>
      <c r="B41" s="1168"/>
      <c r="C41" s="1134"/>
      <c r="D41" s="1134"/>
      <c r="E41" s="797" t="s">
        <v>164</v>
      </c>
      <c r="F41" s="797" t="s">
        <v>107</v>
      </c>
      <c r="G41" s="797" t="s">
        <v>164</v>
      </c>
      <c r="H41" s="797" t="s">
        <v>107</v>
      </c>
      <c r="I41" s="798" t="s">
        <v>164</v>
      </c>
      <c r="J41" s="798" t="s">
        <v>107</v>
      </c>
      <c r="K41" s="798" t="s">
        <v>164</v>
      </c>
      <c r="L41" s="798" t="s">
        <v>107</v>
      </c>
      <c r="M41" s="798" t="s">
        <v>164</v>
      </c>
      <c r="N41" s="798" t="s">
        <v>107</v>
      </c>
      <c r="O41" s="1134"/>
      <c r="P41" s="1123"/>
    </row>
    <row r="42" spans="1:16" s="1126" customFormat="1" ht="18.75" customHeight="1" x14ac:dyDescent="0.2">
      <c r="A42" s="1123"/>
      <c r="B42" s="1168"/>
      <c r="C42" s="1376" t="s">
        <v>184</v>
      </c>
      <c r="D42" s="1376"/>
      <c r="E42" s="1233">
        <v>698.3</v>
      </c>
      <c r="F42" s="1221">
        <f>+E42/E42*100</f>
        <v>100</v>
      </c>
      <c r="G42" s="1233">
        <v>712.9</v>
      </c>
      <c r="H42" s="1221">
        <f>+G42/G42*100</f>
        <v>100</v>
      </c>
      <c r="I42" s="1233">
        <v>620.4</v>
      </c>
      <c r="J42" s="1221">
        <f>+I42/I42*100</f>
        <v>100</v>
      </c>
      <c r="K42" s="1233">
        <v>618.79999999999995</v>
      </c>
      <c r="L42" s="1221">
        <f>+K42/K42*100</f>
        <v>100</v>
      </c>
      <c r="M42" s="1234">
        <v>633.9</v>
      </c>
      <c r="N42" s="1222">
        <f>+M42/M42*100</f>
        <v>100</v>
      </c>
      <c r="O42" s="1134"/>
      <c r="P42" s="1123"/>
    </row>
    <row r="43" spans="1:16" s="1126" customFormat="1" ht="14.25" customHeight="1" x14ac:dyDescent="0.2">
      <c r="A43" s="1123"/>
      <c r="B43" s="1168"/>
      <c r="C43" s="1235"/>
      <c r="D43" s="1203" t="s">
        <v>72</v>
      </c>
      <c r="E43" s="1236">
        <v>349.5</v>
      </c>
      <c r="F43" s="1223">
        <f>+E43/E42*100</f>
        <v>50.050121724187314</v>
      </c>
      <c r="G43" s="1236">
        <v>346.8</v>
      </c>
      <c r="H43" s="1223">
        <f>+G43/G42*100</f>
        <v>48.646373965493062</v>
      </c>
      <c r="I43" s="1236">
        <v>318.8</v>
      </c>
      <c r="J43" s="1223">
        <f>+I43/I42*100</f>
        <v>51.386202450032236</v>
      </c>
      <c r="K43" s="1236">
        <v>305.3</v>
      </c>
      <c r="L43" s="1223">
        <f>+K43/K42*100</f>
        <v>49.337427278603755</v>
      </c>
      <c r="M43" s="1237">
        <v>321.10000000000002</v>
      </c>
      <c r="N43" s="1224">
        <f>+M43/M42*100</f>
        <v>50.654677393910717</v>
      </c>
      <c r="O43" s="1134"/>
      <c r="P43" s="1123"/>
    </row>
    <row r="44" spans="1:16" s="1126" customFormat="1" ht="14.25" customHeight="1" x14ac:dyDescent="0.2">
      <c r="A44" s="1123"/>
      <c r="B44" s="1168"/>
      <c r="C44" s="1235"/>
      <c r="D44" s="1203" t="s">
        <v>71</v>
      </c>
      <c r="E44" s="1236">
        <v>348.7</v>
      </c>
      <c r="F44" s="1223">
        <f>+E44/E42*100</f>
        <v>49.935557783187747</v>
      </c>
      <c r="G44" s="1236">
        <v>366.1</v>
      </c>
      <c r="H44" s="1223">
        <f>+G44/G42*100</f>
        <v>51.353626034506952</v>
      </c>
      <c r="I44" s="1236">
        <v>301.60000000000002</v>
      </c>
      <c r="J44" s="1223">
        <f>+I44/I42*100</f>
        <v>48.613797549967771</v>
      </c>
      <c r="K44" s="1236">
        <v>313.5</v>
      </c>
      <c r="L44" s="1223">
        <f>+K44/K42*100</f>
        <v>50.662572721396259</v>
      </c>
      <c r="M44" s="1237">
        <v>312.8</v>
      </c>
      <c r="N44" s="1224">
        <f>+M44/M42*100</f>
        <v>49.34532260608929</v>
      </c>
      <c r="O44" s="1134"/>
      <c r="P44" s="1123"/>
    </row>
    <row r="45" spans="1:16" s="1126" customFormat="1" ht="18.75" customHeight="1" x14ac:dyDescent="0.2">
      <c r="A45" s="1123"/>
      <c r="B45" s="1168"/>
      <c r="C45" s="785" t="s">
        <v>160</v>
      </c>
      <c r="D45" s="791"/>
      <c r="E45" s="1238">
        <v>125.6</v>
      </c>
      <c r="F45" s="1225">
        <f>+E45/E$42*100</f>
        <v>17.986538736932552</v>
      </c>
      <c r="G45" s="1239">
        <v>127</v>
      </c>
      <c r="H45" s="1225">
        <f>+G45/G$42*100</f>
        <v>17.814560246878948</v>
      </c>
      <c r="I45" s="1239">
        <v>104.7</v>
      </c>
      <c r="J45" s="1225">
        <f>+I45/I$42*100</f>
        <v>16.876208897485494</v>
      </c>
      <c r="K45" s="1239">
        <v>118.3</v>
      </c>
      <c r="L45" s="1225">
        <f>+K45/K$42*100</f>
        <v>19.117647058823533</v>
      </c>
      <c r="M45" s="1240">
        <v>122.3</v>
      </c>
      <c r="N45" s="1226">
        <f>+M45/M$42*100</f>
        <v>19.293263921754221</v>
      </c>
      <c r="O45" s="1134"/>
      <c r="P45" s="1123"/>
    </row>
    <row r="46" spans="1:16" s="1126" customFormat="1" ht="14.25" customHeight="1" x14ac:dyDescent="0.2">
      <c r="A46" s="1123"/>
      <c r="B46" s="1168"/>
      <c r="C46" s="788"/>
      <c r="D46" s="1227" t="s">
        <v>72</v>
      </c>
      <c r="E46" s="1241">
        <v>62.9</v>
      </c>
      <c r="F46" s="1223">
        <f>+E46/E45*100</f>
        <v>50.079617834394909</v>
      </c>
      <c r="G46" s="1242">
        <v>56.3</v>
      </c>
      <c r="H46" s="1223">
        <f>+G46/G45*100</f>
        <v>44.330708661417326</v>
      </c>
      <c r="I46" s="1242">
        <v>51.1</v>
      </c>
      <c r="J46" s="1223">
        <f>+I46/I45*100</f>
        <v>48.806112702960839</v>
      </c>
      <c r="K46" s="1242">
        <v>55.2</v>
      </c>
      <c r="L46" s="1223">
        <f>+K46/K45*100</f>
        <v>46.661031276415891</v>
      </c>
      <c r="M46" s="1243">
        <v>63.8</v>
      </c>
      <c r="N46" s="1224">
        <f>+M46/M45*100</f>
        <v>52.166802943581359</v>
      </c>
      <c r="O46" s="1134"/>
      <c r="P46" s="1123"/>
    </row>
    <row r="47" spans="1:16" s="1126" customFormat="1" ht="14.25" customHeight="1" x14ac:dyDescent="0.2">
      <c r="A47" s="1123"/>
      <c r="B47" s="1168"/>
      <c r="C47" s="788"/>
      <c r="D47" s="1227" t="s">
        <v>71</v>
      </c>
      <c r="E47" s="1241">
        <v>62.8</v>
      </c>
      <c r="F47" s="1223">
        <f>+E47/E45*100</f>
        <v>50</v>
      </c>
      <c r="G47" s="1242">
        <v>70.7</v>
      </c>
      <c r="H47" s="1223">
        <f>+G47/G45*100</f>
        <v>55.669291338582681</v>
      </c>
      <c r="I47" s="1242">
        <v>53.6</v>
      </c>
      <c r="J47" s="1223">
        <f>+I47/I45*100</f>
        <v>51.193887297039161</v>
      </c>
      <c r="K47" s="1242">
        <v>63.1</v>
      </c>
      <c r="L47" s="1223">
        <f>+K47/K45*100</f>
        <v>53.338968723584109</v>
      </c>
      <c r="M47" s="1243">
        <v>58.5</v>
      </c>
      <c r="N47" s="1224">
        <f>+M47/M45*100</f>
        <v>47.833197056418641</v>
      </c>
      <c r="O47" s="1134"/>
      <c r="P47" s="1123"/>
    </row>
    <row r="48" spans="1:16" s="1126" customFormat="1" ht="18.75" customHeight="1" x14ac:dyDescent="0.2">
      <c r="A48" s="1123"/>
      <c r="B48" s="1168"/>
      <c r="C48" s="785" t="s">
        <v>498</v>
      </c>
      <c r="D48" s="791"/>
      <c r="E48" s="1238">
        <v>160.1</v>
      </c>
      <c r="F48" s="1225">
        <f>+E48/E$42*100</f>
        <v>22.927108692539026</v>
      </c>
      <c r="G48" s="1239">
        <v>159.6</v>
      </c>
      <c r="H48" s="1225">
        <f>+G48/G$42*100</f>
        <v>22.387431617337636</v>
      </c>
      <c r="I48" s="1239">
        <v>138.6</v>
      </c>
      <c r="J48" s="1225">
        <f>+I48/I$42*100</f>
        <v>22.340425531914892</v>
      </c>
      <c r="K48" s="1239">
        <v>132.1</v>
      </c>
      <c r="L48" s="1225">
        <f>+K48/K$42*100</f>
        <v>21.347769877181644</v>
      </c>
      <c r="M48" s="1240">
        <v>135.69999999999999</v>
      </c>
      <c r="N48" s="1226">
        <f>+M48/M$42*100</f>
        <v>21.407162012935792</v>
      </c>
      <c r="O48" s="1134"/>
      <c r="P48" s="1123"/>
    </row>
    <row r="49" spans="1:16" s="1126" customFormat="1" ht="14.25" customHeight="1" x14ac:dyDescent="0.2">
      <c r="A49" s="1123"/>
      <c r="B49" s="1168"/>
      <c r="C49" s="788"/>
      <c r="D49" s="1227" t="s">
        <v>72</v>
      </c>
      <c r="E49" s="1242">
        <v>72.7</v>
      </c>
      <c r="F49" s="1223">
        <f>+E49/E48*100</f>
        <v>45.409119300437226</v>
      </c>
      <c r="G49" s="1242">
        <v>73.8</v>
      </c>
      <c r="H49" s="1223">
        <f>+G49/G48*100</f>
        <v>46.2406015037594</v>
      </c>
      <c r="I49" s="1242">
        <v>70</v>
      </c>
      <c r="J49" s="1223">
        <f>+I49/I48*100</f>
        <v>50.505050505050505</v>
      </c>
      <c r="K49" s="1242">
        <v>64.3</v>
      </c>
      <c r="L49" s="1223">
        <f>+K49/K48*100</f>
        <v>48.675246025738076</v>
      </c>
      <c r="M49" s="1243">
        <v>64.7</v>
      </c>
      <c r="N49" s="1224">
        <f>+M49/M48*100</f>
        <v>47.67870302137068</v>
      </c>
      <c r="O49" s="1134"/>
      <c r="P49" s="1123"/>
    </row>
    <row r="50" spans="1:16" s="1126" customFormat="1" ht="14.25" customHeight="1" x14ac:dyDescent="0.2">
      <c r="A50" s="1123"/>
      <c r="B50" s="1168"/>
      <c r="C50" s="788"/>
      <c r="D50" s="1227" t="s">
        <v>71</v>
      </c>
      <c r="E50" s="1241">
        <v>87.4</v>
      </c>
      <c r="F50" s="1223">
        <f>+E50/E48*100</f>
        <v>54.590880699562781</v>
      </c>
      <c r="G50" s="1242">
        <v>85.8</v>
      </c>
      <c r="H50" s="1223">
        <f>+G50/G48*100</f>
        <v>53.759398496240607</v>
      </c>
      <c r="I50" s="1242">
        <v>68.7</v>
      </c>
      <c r="J50" s="1223">
        <f>+I50/I48*100</f>
        <v>49.567099567099568</v>
      </c>
      <c r="K50" s="1242">
        <v>67.8</v>
      </c>
      <c r="L50" s="1223">
        <f>+K50/K48*100</f>
        <v>51.324753974261924</v>
      </c>
      <c r="M50" s="1243">
        <v>70.900000000000006</v>
      </c>
      <c r="N50" s="1224">
        <f>+M50/M48*100</f>
        <v>52.2476050110538</v>
      </c>
      <c r="O50" s="1134"/>
      <c r="P50" s="1123"/>
    </row>
    <row r="51" spans="1:16" s="1126" customFormat="1" ht="18.75" customHeight="1" x14ac:dyDescent="0.2">
      <c r="A51" s="1123"/>
      <c r="B51" s="1168"/>
      <c r="C51" s="785" t="s">
        <v>499</v>
      </c>
      <c r="D51" s="791"/>
      <c r="E51" s="1238">
        <v>163.19999999999999</v>
      </c>
      <c r="F51" s="1225">
        <f>+E51/E$42*100</f>
        <v>23.371043963912356</v>
      </c>
      <c r="G51" s="1239">
        <v>168.1</v>
      </c>
      <c r="H51" s="1225">
        <f>+G51/G$42*100</f>
        <v>23.579744704727172</v>
      </c>
      <c r="I51" s="1239">
        <v>142.5</v>
      </c>
      <c r="J51" s="1225">
        <f>+I51/I$42*100</f>
        <v>22.969052224371374</v>
      </c>
      <c r="K51" s="1239">
        <v>137.9</v>
      </c>
      <c r="L51" s="1225">
        <f>+K51/K$42*100</f>
        <v>22.28506787330317</v>
      </c>
      <c r="M51" s="1240">
        <v>141.4</v>
      </c>
      <c r="N51" s="1226">
        <f>+M51/M$42*100</f>
        <v>22.306357469632434</v>
      </c>
      <c r="O51" s="1134"/>
      <c r="P51" s="1123"/>
    </row>
    <row r="52" spans="1:16" s="1126" customFormat="1" ht="14.25" customHeight="1" x14ac:dyDescent="0.2">
      <c r="A52" s="1123"/>
      <c r="B52" s="1168"/>
      <c r="C52" s="788"/>
      <c r="D52" s="1227" t="s">
        <v>72</v>
      </c>
      <c r="E52" s="1242">
        <v>78.7</v>
      </c>
      <c r="F52" s="1223">
        <f>+E52/E51*100</f>
        <v>48.223039215686278</v>
      </c>
      <c r="G52" s="1242">
        <v>80.400000000000006</v>
      </c>
      <c r="H52" s="1223">
        <f>+G52/G51*100</f>
        <v>47.828673408685312</v>
      </c>
      <c r="I52" s="1242">
        <v>68.400000000000006</v>
      </c>
      <c r="J52" s="1223">
        <f>+I52/I51*100</f>
        <v>48.000000000000007</v>
      </c>
      <c r="K52" s="1242">
        <v>63</v>
      </c>
      <c r="L52" s="1223">
        <f>+K52/K51*100</f>
        <v>45.685279187817258</v>
      </c>
      <c r="M52" s="1243">
        <v>64.900000000000006</v>
      </c>
      <c r="N52" s="1224">
        <f>+M52/M51*100</f>
        <v>45.898161244695899</v>
      </c>
      <c r="O52" s="1134"/>
      <c r="P52" s="1123"/>
    </row>
    <row r="53" spans="1:16" s="1126" customFormat="1" ht="14.25" customHeight="1" x14ac:dyDescent="0.2">
      <c r="A53" s="1123"/>
      <c r="B53" s="1168"/>
      <c r="C53" s="788"/>
      <c r="D53" s="1227" t="s">
        <v>71</v>
      </c>
      <c r="E53" s="1242">
        <v>84.5</v>
      </c>
      <c r="F53" s="1223">
        <f>+E53/E51*100</f>
        <v>51.776960784313729</v>
      </c>
      <c r="G53" s="1242">
        <v>87.8</v>
      </c>
      <c r="H53" s="1223">
        <f>+G53/G51*100</f>
        <v>52.230814991076734</v>
      </c>
      <c r="I53" s="1242">
        <v>74.099999999999994</v>
      </c>
      <c r="J53" s="1223">
        <f>+I53/I51*100</f>
        <v>51.999999999999993</v>
      </c>
      <c r="K53" s="1242">
        <v>74.900000000000006</v>
      </c>
      <c r="L53" s="1223">
        <f>+K53/K51*100</f>
        <v>54.314720812182749</v>
      </c>
      <c r="M53" s="1243">
        <v>76.400000000000006</v>
      </c>
      <c r="N53" s="1224">
        <f>+M53/M51*100</f>
        <v>54.031117397454032</v>
      </c>
      <c r="O53" s="1134"/>
      <c r="P53" s="1123"/>
    </row>
    <row r="54" spans="1:16" s="1126" customFormat="1" ht="18.75" customHeight="1" x14ac:dyDescent="0.2">
      <c r="A54" s="1123"/>
      <c r="B54" s="1168"/>
      <c r="C54" s="785" t="s">
        <v>162</v>
      </c>
      <c r="D54" s="791"/>
      <c r="E54" s="1239">
        <v>249.3</v>
      </c>
      <c r="F54" s="1225">
        <f>+E54/E$42*100</f>
        <v>35.70098811399113</v>
      </c>
      <c r="G54" s="1239">
        <v>258.2</v>
      </c>
      <c r="H54" s="1225">
        <f>+G54/G$42*100</f>
        <v>36.218263431056243</v>
      </c>
      <c r="I54" s="1239">
        <v>234.6</v>
      </c>
      <c r="J54" s="1225">
        <f>+I54/I$42*100</f>
        <v>37.814313346228239</v>
      </c>
      <c r="K54" s="1239">
        <v>230.5</v>
      </c>
      <c r="L54" s="1225">
        <f>+K54/K$42*100</f>
        <v>37.24951519069166</v>
      </c>
      <c r="M54" s="1240">
        <v>234.5</v>
      </c>
      <c r="N54" s="1226">
        <f>+M54/M$42*100</f>
        <v>36.993216595677552</v>
      </c>
      <c r="O54" s="1134"/>
      <c r="P54" s="1123"/>
    </row>
    <row r="55" spans="1:16" s="1126" customFormat="1" ht="14.25" customHeight="1" x14ac:dyDescent="0.2">
      <c r="A55" s="1123"/>
      <c r="B55" s="1168"/>
      <c r="C55" s="788"/>
      <c r="D55" s="1227" t="s">
        <v>72</v>
      </c>
      <c r="E55" s="1242">
        <v>135.19999999999999</v>
      </c>
      <c r="F55" s="1223">
        <f>+E55/E54*100</f>
        <v>54.231849177697541</v>
      </c>
      <c r="G55" s="1242">
        <v>136.30000000000001</v>
      </c>
      <c r="H55" s="1223">
        <f>+G55/G54*100</f>
        <v>52.78853601859025</v>
      </c>
      <c r="I55" s="1242">
        <v>129.4</v>
      </c>
      <c r="J55" s="1223">
        <f>+I55/I54*100</f>
        <v>55.157715260017056</v>
      </c>
      <c r="K55" s="1242">
        <v>122.9</v>
      </c>
      <c r="L55" s="1223">
        <f>+K55/K54*100</f>
        <v>53.318872017353577</v>
      </c>
      <c r="M55" s="1243">
        <v>127.6</v>
      </c>
      <c r="N55" s="1224">
        <f>+M55/M54*100</f>
        <v>54.413646055437091</v>
      </c>
      <c r="O55" s="1134"/>
      <c r="P55" s="1123"/>
    </row>
    <row r="56" spans="1:16" s="1126" customFormat="1" ht="14.25" customHeight="1" x14ac:dyDescent="0.2">
      <c r="A56" s="1123"/>
      <c r="B56" s="1168"/>
      <c r="C56" s="788"/>
      <c r="D56" s="1227" t="s">
        <v>71</v>
      </c>
      <c r="E56" s="1242">
        <v>114.1</v>
      </c>
      <c r="F56" s="1223">
        <f>+E56/E54*100</f>
        <v>45.768150822302445</v>
      </c>
      <c r="G56" s="1242">
        <v>121.9</v>
      </c>
      <c r="H56" s="1223">
        <f>+G56/G54*100</f>
        <v>47.211463981409764</v>
      </c>
      <c r="I56" s="1242">
        <v>105.2</v>
      </c>
      <c r="J56" s="1223">
        <f>+I56/I54*100</f>
        <v>44.842284739982951</v>
      </c>
      <c r="K56" s="1242">
        <v>107.6</v>
      </c>
      <c r="L56" s="1223">
        <f>+K56/K54*100</f>
        <v>46.681127982646423</v>
      </c>
      <c r="M56" s="1243">
        <v>106.9</v>
      </c>
      <c r="N56" s="1224">
        <f>+M56/M54*100</f>
        <v>45.586353944562902</v>
      </c>
      <c r="O56" s="1134"/>
      <c r="P56" s="1123"/>
    </row>
    <row r="57" spans="1:16" s="868" customFormat="1" ht="12" customHeight="1" x14ac:dyDescent="0.2">
      <c r="A57" s="899"/>
      <c r="B57" s="900"/>
      <c r="C57" s="901" t="s">
        <v>470</v>
      </c>
      <c r="D57" s="902"/>
      <c r="E57" s="903"/>
      <c r="F57" s="1102"/>
      <c r="G57" s="903"/>
      <c r="H57" s="1102"/>
      <c r="I57" s="903"/>
      <c r="J57" s="1102"/>
      <c r="K57" s="903"/>
      <c r="L57" s="1102"/>
      <c r="M57" s="903"/>
      <c r="N57" s="1102"/>
      <c r="O57" s="904"/>
      <c r="P57" s="895"/>
    </row>
    <row r="58" spans="1:16" s="1171" customFormat="1" ht="13.5" customHeight="1" x14ac:dyDescent="0.2">
      <c r="A58" s="1169"/>
      <c r="B58" s="1166"/>
      <c r="C58" s="1137" t="s">
        <v>412</v>
      </c>
      <c r="D58" s="788"/>
      <c r="E58" s="1414" t="s">
        <v>88</v>
      </c>
      <c r="F58" s="1414"/>
      <c r="G58" s="1414"/>
      <c r="H58" s="1414"/>
      <c r="I58" s="1414"/>
      <c r="J58" s="1414"/>
      <c r="K58" s="1414"/>
      <c r="L58" s="1414"/>
      <c r="M58" s="1414"/>
      <c r="N58" s="1414"/>
      <c r="O58" s="1170"/>
      <c r="P58" s="1169"/>
    </row>
    <row r="59" spans="1:16" ht="13.5" customHeight="1" x14ac:dyDescent="0.2">
      <c r="A59" s="1103"/>
      <c r="B59" s="1172">
        <v>8</v>
      </c>
      <c r="C59" s="1377">
        <v>42401</v>
      </c>
      <c r="D59" s="1377"/>
      <c r="E59" s="1091"/>
      <c r="F59" s="1091"/>
      <c r="G59" s="1091"/>
      <c r="H59" s="1091"/>
      <c r="I59" s="1091"/>
      <c r="J59" s="1091"/>
      <c r="K59" s="1091"/>
      <c r="L59" s="1091"/>
      <c r="M59" s="1091"/>
      <c r="N59" s="1091"/>
      <c r="O59" s="1173"/>
      <c r="P59" s="1103"/>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31" t="s">
        <v>413</v>
      </c>
      <c r="C1" s="1431"/>
      <c r="D1" s="1431"/>
      <c r="E1" s="137"/>
      <c r="F1" s="137"/>
      <c r="G1" s="137"/>
      <c r="H1" s="137"/>
      <c r="I1" s="137"/>
      <c r="J1" s="137"/>
      <c r="K1" s="137"/>
      <c r="L1" s="137"/>
      <c r="M1" s="137"/>
      <c r="N1" s="137"/>
      <c r="O1" s="137"/>
      <c r="P1" s="137"/>
      <c r="Q1" s="137"/>
      <c r="R1" s="137"/>
      <c r="S1" s="135"/>
    </row>
    <row r="2" spans="1:19" ht="6" customHeight="1" x14ac:dyDescent="0.2">
      <c r="A2" s="135"/>
      <c r="B2" s="612"/>
      <c r="C2" s="612"/>
      <c r="D2" s="612"/>
      <c r="E2" s="232"/>
      <c r="F2" s="232"/>
      <c r="G2" s="232"/>
      <c r="H2" s="232"/>
      <c r="I2" s="232"/>
      <c r="J2" s="232"/>
      <c r="K2" s="232"/>
      <c r="L2" s="232"/>
      <c r="M2" s="232"/>
      <c r="N2" s="232"/>
      <c r="O2" s="232"/>
      <c r="P2" s="232"/>
      <c r="Q2" s="232"/>
      <c r="R2" s="233"/>
      <c r="S2" s="137"/>
    </row>
    <row r="3" spans="1:19" ht="10.5" customHeight="1" thickBot="1" x14ac:dyDescent="0.25">
      <c r="A3" s="135"/>
      <c r="B3" s="137"/>
      <c r="C3" s="137"/>
      <c r="D3" s="137"/>
      <c r="E3" s="583"/>
      <c r="F3" s="583"/>
      <c r="G3" s="137"/>
      <c r="H3" s="137"/>
      <c r="I3" s="137"/>
      <c r="J3" s="137"/>
      <c r="K3" s="137"/>
      <c r="L3" s="137"/>
      <c r="M3" s="137"/>
      <c r="N3" s="137"/>
      <c r="O3" s="137"/>
      <c r="P3" s="583"/>
      <c r="Q3" s="583" t="s">
        <v>70</v>
      </c>
      <c r="R3" s="234"/>
      <c r="S3" s="137"/>
    </row>
    <row r="4" spans="1:19" ht="13.5" customHeight="1" thickBot="1" x14ac:dyDescent="0.25">
      <c r="A4" s="135"/>
      <c r="B4" s="137"/>
      <c r="C4" s="399" t="s">
        <v>414</v>
      </c>
      <c r="D4" s="404"/>
      <c r="E4" s="405"/>
      <c r="F4" s="405"/>
      <c r="G4" s="405"/>
      <c r="H4" s="405"/>
      <c r="I4" s="405"/>
      <c r="J4" s="405"/>
      <c r="K4" s="405"/>
      <c r="L4" s="405"/>
      <c r="M4" s="405"/>
      <c r="N4" s="405"/>
      <c r="O4" s="405"/>
      <c r="P4" s="405"/>
      <c r="Q4" s="406"/>
      <c r="R4" s="234"/>
      <c r="S4" s="137"/>
    </row>
    <row r="5" spans="1:19" ht="12" customHeight="1" x14ac:dyDescent="0.2">
      <c r="A5" s="135"/>
      <c r="B5" s="137"/>
      <c r="C5" s="952" t="s">
        <v>78</v>
      </c>
      <c r="D5" s="952"/>
      <c r="E5" s="184"/>
      <c r="F5" s="184"/>
      <c r="G5" s="184"/>
      <c r="H5" s="184"/>
      <c r="I5" s="184"/>
      <c r="J5" s="184"/>
      <c r="K5" s="184"/>
      <c r="L5" s="184"/>
      <c r="M5" s="184"/>
      <c r="N5" s="184"/>
      <c r="O5" s="184"/>
      <c r="P5" s="184"/>
      <c r="Q5" s="184"/>
      <c r="R5" s="234"/>
      <c r="S5" s="137"/>
    </row>
    <row r="6" spans="1:19" s="96" customFormat="1" ht="13.5" customHeight="1" x14ac:dyDescent="0.2">
      <c r="A6" s="163"/>
      <c r="B6" s="172"/>
      <c r="C6" s="1426" t="s">
        <v>128</v>
      </c>
      <c r="D6" s="1427"/>
      <c r="E6" s="1427"/>
      <c r="F6" s="1427"/>
      <c r="G6" s="1427"/>
      <c r="H6" s="1427"/>
      <c r="I6" s="1427"/>
      <c r="J6" s="1427"/>
      <c r="K6" s="1427"/>
      <c r="L6" s="1427"/>
      <c r="M6" s="1427"/>
      <c r="N6" s="1427"/>
      <c r="O6" s="1427"/>
      <c r="P6" s="1427"/>
      <c r="Q6" s="1428"/>
      <c r="R6" s="234"/>
      <c r="S6" s="2"/>
    </row>
    <row r="7" spans="1:19" s="96" customFormat="1" ht="3.75" customHeight="1" x14ac:dyDescent="0.2">
      <c r="A7" s="163"/>
      <c r="B7" s="172"/>
      <c r="C7" s="953"/>
      <c r="D7" s="953"/>
      <c r="E7" s="954"/>
      <c r="F7" s="954"/>
      <c r="G7" s="954"/>
      <c r="H7" s="954"/>
      <c r="I7" s="954"/>
      <c r="J7" s="954"/>
      <c r="K7" s="954"/>
      <c r="L7" s="954"/>
      <c r="M7" s="954"/>
      <c r="N7" s="954"/>
      <c r="O7" s="954"/>
      <c r="P7" s="954"/>
      <c r="Q7" s="954"/>
      <c r="R7" s="234"/>
      <c r="S7" s="2"/>
    </row>
    <row r="8" spans="1:19" s="96" customFormat="1" ht="13.5" customHeight="1" x14ac:dyDescent="0.2">
      <c r="A8" s="163"/>
      <c r="B8" s="172"/>
      <c r="C8" s="954"/>
      <c r="D8" s="954"/>
      <c r="E8" s="1433">
        <v>2015</v>
      </c>
      <c r="F8" s="1433"/>
      <c r="G8" s="1433"/>
      <c r="H8" s="1433"/>
      <c r="I8" s="1433"/>
      <c r="J8" s="1433"/>
      <c r="K8" s="1433"/>
      <c r="L8" s="1433"/>
      <c r="M8" s="1433"/>
      <c r="N8" s="1433"/>
      <c r="O8" s="1433"/>
      <c r="P8" s="1433"/>
      <c r="Q8" s="1204">
        <v>2016</v>
      </c>
      <c r="R8" s="234"/>
      <c r="S8" s="2"/>
    </row>
    <row r="9" spans="1:19" ht="12.75" customHeight="1" x14ac:dyDescent="0.2">
      <c r="A9" s="135"/>
      <c r="B9" s="137"/>
      <c r="C9" s="1432"/>
      <c r="D9" s="1432"/>
      <c r="E9" s="740" t="s">
        <v>93</v>
      </c>
      <c r="F9" s="740" t="s">
        <v>104</v>
      </c>
      <c r="G9" s="740" t="s">
        <v>103</v>
      </c>
      <c r="H9" s="740" t="s">
        <v>102</v>
      </c>
      <c r="I9" s="740" t="s">
        <v>101</v>
      </c>
      <c r="J9" s="740" t="s">
        <v>100</v>
      </c>
      <c r="K9" s="740" t="s">
        <v>99</v>
      </c>
      <c r="L9" s="740" t="s">
        <v>98</v>
      </c>
      <c r="M9" s="740" t="s">
        <v>97</v>
      </c>
      <c r="N9" s="740" t="s">
        <v>96</v>
      </c>
      <c r="O9" s="740" t="s">
        <v>95</v>
      </c>
      <c r="P9" s="740" t="s">
        <v>94</v>
      </c>
      <c r="Q9" s="740" t="s">
        <v>93</v>
      </c>
      <c r="R9" s="234"/>
      <c r="S9" s="137"/>
    </row>
    <row r="10" spans="1:19" ht="3.75" customHeight="1" x14ac:dyDescent="0.2">
      <c r="A10" s="135"/>
      <c r="B10" s="137"/>
      <c r="C10" s="912"/>
      <c r="D10" s="912"/>
      <c r="E10" s="909"/>
      <c r="F10" s="909"/>
      <c r="G10" s="909"/>
      <c r="H10" s="909"/>
      <c r="I10" s="909"/>
      <c r="J10" s="909"/>
      <c r="K10" s="909"/>
      <c r="L10" s="909"/>
      <c r="M10" s="909"/>
      <c r="N10" s="909"/>
      <c r="O10" s="909"/>
      <c r="P10" s="909"/>
      <c r="Q10" s="909"/>
      <c r="R10" s="234"/>
      <c r="S10" s="137"/>
    </row>
    <row r="11" spans="1:19" ht="13.5" customHeight="1" x14ac:dyDescent="0.2">
      <c r="A11" s="135"/>
      <c r="B11" s="137"/>
      <c r="C11" s="1429" t="s">
        <v>397</v>
      </c>
      <c r="D11" s="1430"/>
      <c r="E11" s="910"/>
      <c r="F11" s="910"/>
      <c r="G11" s="910"/>
      <c r="H11" s="910"/>
      <c r="I11" s="910"/>
      <c r="J11" s="910"/>
      <c r="K11" s="910"/>
      <c r="L11" s="910"/>
      <c r="M11" s="910"/>
      <c r="N11" s="910"/>
      <c r="O11" s="910"/>
      <c r="P11" s="910"/>
      <c r="Q11" s="910"/>
      <c r="R11" s="234"/>
      <c r="S11" s="137"/>
    </row>
    <row r="12" spans="1:19" s="171" customFormat="1" ht="13.5" customHeight="1" x14ac:dyDescent="0.2">
      <c r="A12" s="163"/>
      <c r="B12" s="172"/>
      <c r="D12" s="958" t="s">
        <v>68</v>
      </c>
      <c r="E12" s="913">
        <v>99</v>
      </c>
      <c r="F12" s="913">
        <v>108</v>
      </c>
      <c r="G12" s="913">
        <v>112</v>
      </c>
      <c r="H12" s="913">
        <v>118</v>
      </c>
      <c r="I12" s="913">
        <v>102</v>
      </c>
      <c r="J12" s="913">
        <v>95</v>
      </c>
      <c r="K12" s="913">
        <v>80</v>
      </c>
      <c r="L12" s="913">
        <v>71</v>
      </c>
      <c r="M12" s="913">
        <v>77</v>
      </c>
      <c r="N12" s="913">
        <v>75</v>
      </c>
      <c r="O12" s="913">
        <v>82</v>
      </c>
      <c r="P12" s="913">
        <v>89</v>
      </c>
      <c r="Q12" s="913">
        <v>82</v>
      </c>
      <c r="R12" s="234"/>
      <c r="S12" s="137"/>
    </row>
    <row r="13" spans="1:19" s="160" customFormat="1" ht="18.75" customHeight="1" x14ac:dyDescent="0.2">
      <c r="A13" s="163"/>
      <c r="B13" s="172"/>
      <c r="C13" s="611"/>
      <c r="D13" s="235"/>
      <c r="E13" s="165"/>
      <c r="F13" s="165"/>
      <c r="G13" s="165"/>
      <c r="H13" s="165"/>
      <c r="I13" s="165"/>
      <c r="J13" s="165"/>
      <c r="K13" s="165"/>
      <c r="L13" s="165"/>
      <c r="M13" s="165"/>
      <c r="N13" s="165"/>
      <c r="O13" s="165"/>
      <c r="P13" s="165"/>
      <c r="Q13" s="165"/>
      <c r="R13" s="234"/>
      <c r="S13" s="137"/>
    </row>
    <row r="14" spans="1:19" s="160" customFormat="1" ht="13.5" customHeight="1" x14ac:dyDescent="0.2">
      <c r="A14" s="163"/>
      <c r="B14" s="172"/>
      <c r="C14" s="1429" t="s">
        <v>146</v>
      </c>
      <c r="D14" s="1430"/>
      <c r="E14" s="165"/>
      <c r="F14" s="165"/>
      <c r="G14" s="165"/>
      <c r="H14" s="165"/>
      <c r="I14" s="165"/>
      <c r="J14" s="165"/>
      <c r="K14" s="165"/>
      <c r="L14" s="165"/>
      <c r="M14" s="165"/>
      <c r="N14" s="165"/>
      <c r="O14" s="165"/>
      <c r="P14" s="165"/>
      <c r="Q14" s="165"/>
      <c r="R14" s="234"/>
      <c r="S14" s="137"/>
    </row>
    <row r="15" spans="1:19" s="167" customFormat="1" ht="13.5" customHeight="1" x14ac:dyDescent="0.2">
      <c r="A15" s="163"/>
      <c r="B15" s="172"/>
      <c r="D15" s="958" t="s">
        <v>68</v>
      </c>
      <c r="E15" s="946">
        <v>1692</v>
      </c>
      <c r="F15" s="946">
        <v>1473</v>
      </c>
      <c r="G15" s="946">
        <v>1555</v>
      </c>
      <c r="H15" s="946">
        <v>1581</v>
      </c>
      <c r="I15" s="946">
        <v>1528</v>
      </c>
      <c r="J15" s="946">
        <v>1089</v>
      </c>
      <c r="K15" s="946">
        <v>554</v>
      </c>
      <c r="L15" s="946">
        <v>491</v>
      </c>
      <c r="M15" s="946">
        <v>423</v>
      </c>
      <c r="N15" s="946">
        <v>800</v>
      </c>
      <c r="O15" s="946">
        <v>1171</v>
      </c>
      <c r="P15" s="946">
        <v>1614</v>
      </c>
      <c r="Q15" s="946">
        <v>1428</v>
      </c>
      <c r="R15" s="237"/>
      <c r="S15" s="161"/>
    </row>
    <row r="16" spans="1:19" s="141" customFormat="1" ht="26.25" customHeight="1" x14ac:dyDescent="0.2">
      <c r="A16" s="978"/>
      <c r="B16" s="140"/>
      <c r="C16" s="979"/>
      <c r="D16" s="980" t="s">
        <v>670</v>
      </c>
      <c r="E16" s="981">
        <v>927</v>
      </c>
      <c r="F16" s="981">
        <v>986</v>
      </c>
      <c r="G16" s="981">
        <v>1087</v>
      </c>
      <c r="H16" s="981">
        <v>1130</v>
      </c>
      <c r="I16" s="981">
        <v>1145</v>
      </c>
      <c r="J16" s="981">
        <v>854</v>
      </c>
      <c r="K16" s="981">
        <v>354</v>
      </c>
      <c r="L16" s="981">
        <v>324</v>
      </c>
      <c r="M16" s="981">
        <v>259</v>
      </c>
      <c r="N16" s="981">
        <v>630</v>
      </c>
      <c r="O16" s="981">
        <v>948</v>
      </c>
      <c r="P16" s="981">
        <v>1040</v>
      </c>
      <c r="Q16" s="981">
        <v>851</v>
      </c>
      <c r="R16" s="976"/>
      <c r="S16" s="140"/>
    </row>
    <row r="17" spans="1:19" s="160" customFormat="1" ht="18.75" customHeight="1" x14ac:dyDescent="0.2">
      <c r="A17" s="163"/>
      <c r="B17" s="159"/>
      <c r="C17" s="611" t="s">
        <v>239</v>
      </c>
      <c r="D17" s="982" t="s">
        <v>671</v>
      </c>
      <c r="E17" s="967">
        <v>765</v>
      </c>
      <c r="F17" s="967">
        <v>487</v>
      </c>
      <c r="G17" s="967">
        <v>468</v>
      </c>
      <c r="H17" s="967">
        <v>451</v>
      </c>
      <c r="I17" s="967">
        <v>383</v>
      </c>
      <c r="J17" s="967">
        <v>235</v>
      </c>
      <c r="K17" s="967">
        <v>200</v>
      </c>
      <c r="L17" s="967">
        <v>167</v>
      </c>
      <c r="M17" s="967">
        <v>164</v>
      </c>
      <c r="N17" s="967">
        <v>170</v>
      </c>
      <c r="O17" s="967">
        <v>223</v>
      </c>
      <c r="P17" s="967">
        <v>574</v>
      </c>
      <c r="Q17" s="967">
        <v>577</v>
      </c>
      <c r="R17" s="234"/>
      <c r="S17" s="137"/>
    </row>
    <row r="18" spans="1:19" s="160" customFormat="1" x14ac:dyDescent="0.2">
      <c r="A18" s="163"/>
      <c r="B18" s="159"/>
      <c r="C18" s="611"/>
      <c r="D18" s="238"/>
      <c r="E18" s="165"/>
      <c r="F18" s="165"/>
      <c r="G18" s="165"/>
      <c r="H18" s="165"/>
      <c r="I18" s="165"/>
      <c r="J18" s="165"/>
      <c r="K18" s="165"/>
      <c r="L18" s="165"/>
      <c r="M18" s="165"/>
      <c r="N18" s="165"/>
      <c r="O18" s="165"/>
      <c r="P18" s="165"/>
      <c r="Q18" s="165"/>
      <c r="R18" s="234"/>
      <c r="S18" s="137"/>
    </row>
    <row r="19" spans="1:19" s="160" customFormat="1" ht="13.5" customHeight="1" x14ac:dyDescent="0.2">
      <c r="A19" s="163"/>
      <c r="B19" s="159"/>
      <c r="C19" s="611"/>
      <c r="D19" s="238"/>
      <c r="E19" s="155"/>
      <c r="F19" s="155"/>
      <c r="G19" s="155"/>
      <c r="H19" s="155"/>
      <c r="I19" s="155"/>
      <c r="J19" s="155"/>
      <c r="K19" s="155"/>
      <c r="L19" s="155"/>
      <c r="M19" s="155"/>
      <c r="N19" s="155"/>
      <c r="O19" s="155"/>
      <c r="P19" s="155"/>
      <c r="Q19" s="155"/>
      <c r="R19" s="234"/>
      <c r="S19" s="137"/>
    </row>
    <row r="20" spans="1:19" s="160" customFormat="1" ht="13.5" customHeight="1" x14ac:dyDescent="0.2">
      <c r="A20" s="163"/>
      <c r="B20" s="159"/>
      <c r="C20" s="611"/>
      <c r="D20" s="491"/>
      <c r="E20" s="166"/>
      <c r="F20" s="166"/>
      <c r="G20" s="166"/>
      <c r="H20" s="166"/>
      <c r="I20" s="166"/>
      <c r="J20" s="166"/>
      <c r="K20" s="166"/>
      <c r="L20" s="166"/>
      <c r="M20" s="166"/>
      <c r="N20" s="166"/>
      <c r="O20" s="166"/>
      <c r="P20" s="166"/>
      <c r="Q20" s="166"/>
      <c r="R20" s="234"/>
      <c r="S20" s="137"/>
    </row>
    <row r="21" spans="1:19" s="160" customFormat="1" ht="13.5" customHeight="1" x14ac:dyDescent="0.2">
      <c r="A21" s="163"/>
      <c r="B21" s="159"/>
      <c r="C21" s="611"/>
      <c r="D21" s="491"/>
      <c r="E21" s="166"/>
      <c r="F21" s="166"/>
      <c r="G21" s="166"/>
      <c r="H21" s="166"/>
      <c r="I21" s="166"/>
      <c r="J21" s="166"/>
      <c r="K21" s="166"/>
      <c r="L21" s="166"/>
      <c r="M21" s="166"/>
      <c r="N21" s="166"/>
      <c r="O21" s="166"/>
      <c r="P21" s="166"/>
      <c r="Q21" s="166"/>
      <c r="R21" s="234"/>
      <c r="S21" s="137"/>
    </row>
    <row r="22" spans="1:19" s="160" customFormat="1" ht="13.5" customHeight="1" x14ac:dyDescent="0.2">
      <c r="A22" s="158"/>
      <c r="B22" s="159"/>
      <c r="C22" s="611"/>
      <c r="D22" s="491"/>
      <c r="E22" s="166"/>
      <c r="F22" s="166"/>
      <c r="G22" s="166"/>
      <c r="H22" s="166"/>
      <c r="I22" s="166"/>
      <c r="J22" s="166"/>
      <c r="K22" s="166"/>
      <c r="L22" s="166"/>
      <c r="M22" s="166"/>
      <c r="N22" s="166"/>
      <c r="O22" s="166"/>
      <c r="P22" s="166"/>
      <c r="Q22" s="166"/>
      <c r="R22" s="234"/>
      <c r="S22" s="137"/>
    </row>
    <row r="23" spans="1:19" s="160" customFormat="1" ht="13.5" customHeight="1" x14ac:dyDescent="0.2">
      <c r="A23" s="158"/>
      <c r="B23" s="159"/>
      <c r="C23" s="611"/>
      <c r="D23" s="491"/>
      <c r="E23" s="166"/>
      <c r="F23" s="166"/>
      <c r="G23" s="166"/>
      <c r="H23" s="166"/>
      <c r="I23" s="166"/>
      <c r="J23" s="166"/>
      <c r="K23" s="166"/>
      <c r="L23" s="166"/>
      <c r="M23" s="166"/>
      <c r="N23" s="166"/>
      <c r="O23" s="166"/>
      <c r="P23" s="166"/>
      <c r="Q23" s="166"/>
      <c r="R23" s="234"/>
      <c r="S23" s="137"/>
    </row>
    <row r="24" spans="1:19" s="160" customFormat="1" ht="13.5" customHeight="1" x14ac:dyDescent="0.2">
      <c r="A24" s="158"/>
      <c r="B24" s="159"/>
      <c r="C24" s="611"/>
      <c r="D24" s="491"/>
      <c r="E24" s="166"/>
      <c r="F24" s="166"/>
      <c r="G24" s="166"/>
      <c r="H24" s="166"/>
      <c r="I24" s="166"/>
      <c r="J24" s="166"/>
      <c r="K24" s="166"/>
      <c r="L24" s="166"/>
      <c r="M24" s="166"/>
      <c r="N24" s="166"/>
      <c r="O24" s="166"/>
      <c r="P24" s="166"/>
      <c r="Q24" s="166"/>
      <c r="R24" s="234"/>
      <c r="S24" s="137"/>
    </row>
    <row r="25" spans="1:19" s="160" customFormat="1" ht="13.5" customHeight="1" x14ac:dyDescent="0.2">
      <c r="A25" s="158"/>
      <c r="B25" s="159"/>
      <c r="C25" s="611"/>
      <c r="D25" s="491"/>
      <c r="E25" s="166"/>
      <c r="F25" s="166"/>
      <c r="G25" s="166"/>
      <c r="H25" s="166"/>
      <c r="I25" s="166"/>
      <c r="J25" s="166"/>
      <c r="K25" s="166"/>
      <c r="L25" s="166"/>
      <c r="M25" s="166"/>
      <c r="N25" s="166"/>
      <c r="O25" s="166"/>
      <c r="P25" s="166"/>
      <c r="Q25" s="166"/>
      <c r="R25" s="234"/>
      <c r="S25" s="137"/>
    </row>
    <row r="26" spans="1:19" s="167" customFormat="1" ht="13.5" customHeight="1" x14ac:dyDescent="0.2">
      <c r="A26" s="168"/>
      <c r="B26" s="169"/>
      <c r="C26" s="492"/>
      <c r="D26" s="236"/>
      <c r="E26" s="170"/>
      <c r="F26" s="170"/>
      <c r="G26" s="170"/>
      <c r="H26" s="170"/>
      <c r="I26" s="170"/>
      <c r="J26" s="170"/>
      <c r="K26" s="170"/>
      <c r="L26" s="170"/>
      <c r="M26" s="170"/>
      <c r="N26" s="170"/>
      <c r="O26" s="170"/>
      <c r="P26" s="170"/>
      <c r="Q26" s="170"/>
      <c r="R26" s="237"/>
      <c r="S26" s="161"/>
    </row>
    <row r="27" spans="1:19" ht="13.5" customHeight="1" x14ac:dyDescent="0.2">
      <c r="A27" s="135"/>
      <c r="B27" s="137"/>
      <c r="C27" s="611"/>
      <c r="D27" s="138"/>
      <c r="E27" s="166"/>
      <c r="F27" s="166"/>
      <c r="G27" s="166"/>
      <c r="H27" s="166"/>
      <c r="I27" s="166"/>
      <c r="J27" s="166"/>
      <c r="K27" s="166"/>
      <c r="L27" s="166"/>
      <c r="M27" s="166"/>
      <c r="N27" s="166"/>
      <c r="O27" s="166"/>
      <c r="P27" s="166"/>
      <c r="Q27" s="166"/>
      <c r="R27" s="234"/>
      <c r="S27" s="137"/>
    </row>
    <row r="28" spans="1:19" s="160" customFormat="1" ht="13.5" customHeight="1" x14ac:dyDescent="0.2">
      <c r="A28" s="158"/>
      <c r="B28" s="159"/>
      <c r="C28" s="611"/>
      <c r="D28" s="138"/>
      <c r="E28" s="166"/>
      <c r="F28" s="166"/>
      <c r="G28" s="166"/>
      <c r="H28" s="166"/>
      <c r="I28" s="166"/>
      <c r="J28" s="166"/>
      <c r="K28" s="166"/>
      <c r="L28" s="166"/>
      <c r="M28" s="166"/>
      <c r="N28" s="166"/>
      <c r="O28" s="166"/>
      <c r="P28" s="166"/>
      <c r="Q28" s="166"/>
      <c r="R28" s="234"/>
      <c r="S28" s="137"/>
    </row>
    <row r="29" spans="1:19" s="160" customFormat="1" ht="13.5" customHeight="1" x14ac:dyDescent="0.2">
      <c r="A29" s="158"/>
      <c r="B29" s="159"/>
      <c r="C29" s="611"/>
      <c r="D29" s="238"/>
      <c r="E29" s="166"/>
      <c r="F29" s="166"/>
      <c r="G29" s="166"/>
      <c r="H29" s="166"/>
      <c r="I29" s="166"/>
      <c r="J29" s="166"/>
      <c r="K29" s="166"/>
      <c r="L29" s="166"/>
      <c r="M29" s="166"/>
      <c r="N29" s="166"/>
      <c r="O29" s="166"/>
      <c r="P29" s="166"/>
      <c r="Q29" s="166"/>
      <c r="R29" s="234"/>
      <c r="S29" s="137"/>
    </row>
    <row r="30" spans="1:19" s="160" customFormat="1" ht="13.5" customHeight="1" x14ac:dyDescent="0.2">
      <c r="A30" s="158"/>
      <c r="B30" s="159"/>
      <c r="C30" s="611"/>
      <c r="D30" s="743"/>
      <c r="E30" s="744"/>
      <c r="F30" s="744"/>
      <c r="G30" s="744"/>
      <c r="H30" s="744"/>
      <c r="I30" s="744"/>
      <c r="J30" s="744"/>
      <c r="K30" s="744"/>
      <c r="L30" s="744"/>
      <c r="M30" s="744"/>
      <c r="N30" s="744"/>
      <c r="O30" s="744"/>
      <c r="P30" s="744"/>
      <c r="Q30" s="744"/>
      <c r="R30" s="234"/>
      <c r="S30" s="137"/>
    </row>
    <row r="31" spans="1:19" s="167" customFormat="1" ht="13.5" customHeight="1" x14ac:dyDescent="0.2">
      <c r="A31" s="168"/>
      <c r="B31" s="169"/>
      <c r="C31" s="492"/>
      <c r="D31" s="745"/>
      <c r="E31" s="745"/>
      <c r="F31" s="745"/>
      <c r="G31" s="745"/>
      <c r="H31" s="745"/>
      <c r="I31" s="745"/>
      <c r="J31" s="745"/>
      <c r="K31" s="745"/>
      <c r="L31" s="745"/>
      <c r="M31" s="745"/>
      <c r="N31" s="745"/>
      <c r="O31" s="745"/>
      <c r="P31" s="745"/>
      <c r="Q31" s="745"/>
      <c r="R31" s="237"/>
      <c r="S31" s="161"/>
    </row>
    <row r="32" spans="1:19" ht="35.25" customHeight="1" x14ac:dyDescent="0.2">
      <c r="A32" s="135"/>
      <c r="B32" s="137"/>
      <c r="C32" s="611"/>
      <c r="D32" s="746"/>
      <c r="E32" s="744"/>
      <c r="F32" s="744"/>
      <c r="G32" s="744"/>
      <c r="H32" s="744"/>
      <c r="I32" s="744"/>
      <c r="J32" s="744"/>
      <c r="K32" s="744"/>
      <c r="L32" s="744"/>
      <c r="M32" s="744"/>
      <c r="N32" s="744"/>
      <c r="O32" s="744"/>
      <c r="P32" s="744"/>
      <c r="Q32" s="744"/>
      <c r="R32" s="234"/>
      <c r="S32" s="137"/>
    </row>
    <row r="33" spans="1:19" ht="13.5" customHeight="1" x14ac:dyDescent="0.2">
      <c r="A33" s="135"/>
      <c r="B33" s="137"/>
      <c r="C33" s="959" t="s">
        <v>182</v>
      </c>
      <c r="D33" s="960"/>
      <c r="E33" s="960"/>
      <c r="F33" s="960"/>
      <c r="G33" s="960"/>
      <c r="H33" s="960"/>
      <c r="I33" s="960"/>
      <c r="J33" s="960"/>
      <c r="K33" s="960"/>
      <c r="L33" s="960"/>
      <c r="M33" s="960"/>
      <c r="N33" s="960"/>
      <c r="O33" s="960"/>
      <c r="P33" s="960"/>
      <c r="Q33" s="961"/>
      <c r="R33" s="234"/>
      <c r="S33" s="164"/>
    </row>
    <row r="34" spans="1:19" s="160" customFormat="1" ht="3.75" customHeight="1" x14ac:dyDescent="0.2">
      <c r="A34" s="158"/>
      <c r="B34" s="159"/>
      <c r="C34" s="611"/>
      <c r="D34" s="238"/>
      <c r="E34" s="166"/>
      <c r="F34" s="166"/>
      <c r="G34" s="166"/>
      <c r="H34" s="166"/>
      <c r="I34" s="166"/>
      <c r="J34" s="166"/>
      <c r="K34" s="166"/>
      <c r="L34" s="166"/>
      <c r="M34" s="166"/>
      <c r="N34" s="166"/>
      <c r="O34" s="166"/>
      <c r="P34" s="166"/>
      <c r="Q34" s="166"/>
      <c r="R34" s="234"/>
      <c r="S34" s="137"/>
    </row>
    <row r="35" spans="1:19" ht="12.75" customHeight="1" x14ac:dyDescent="0.2">
      <c r="A35" s="135"/>
      <c r="B35" s="137"/>
      <c r="C35" s="1432"/>
      <c r="D35" s="1432"/>
      <c r="E35" s="945">
        <v>2002</v>
      </c>
      <c r="F35" s="945">
        <v>2003</v>
      </c>
      <c r="G35" s="945">
        <v>2004</v>
      </c>
      <c r="H35" s="947" t="s">
        <v>672</v>
      </c>
      <c r="I35" s="945" t="s">
        <v>673</v>
      </c>
      <c r="J35" s="945" t="s">
        <v>674</v>
      </c>
      <c r="K35" s="945" t="s">
        <v>675</v>
      </c>
      <c r="L35" s="938" t="s">
        <v>676</v>
      </c>
      <c r="M35" s="941" t="s">
        <v>677</v>
      </c>
      <c r="N35" s="955" t="s">
        <v>678</v>
      </c>
      <c r="O35" s="955" t="s">
        <v>679</v>
      </c>
      <c r="P35" s="955">
        <v>2013</v>
      </c>
      <c r="Q35" s="955">
        <v>2014</v>
      </c>
      <c r="R35" s="234"/>
      <c r="S35" s="137"/>
    </row>
    <row r="36" spans="1:19" ht="3.75" customHeight="1" x14ac:dyDescent="0.2">
      <c r="A36" s="135"/>
      <c r="B36" s="137"/>
      <c r="C36" s="912"/>
      <c r="D36" s="912"/>
      <c r="E36" s="897"/>
      <c r="F36" s="897"/>
      <c r="G36" s="933"/>
      <c r="H36" s="948"/>
      <c r="I36" s="1019"/>
      <c r="J36" s="1019"/>
      <c r="K36" s="1019"/>
      <c r="L36" s="933"/>
      <c r="M36" s="933"/>
      <c r="N36" s="956"/>
      <c r="O36" s="956"/>
      <c r="P36" s="956"/>
      <c r="Q36" s="956"/>
      <c r="R36" s="234"/>
      <c r="S36" s="137"/>
    </row>
    <row r="37" spans="1:19" ht="13.5" customHeight="1" x14ac:dyDescent="0.2">
      <c r="A37" s="135"/>
      <c r="B37" s="137"/>
      <c r="C37" s="1429" t="s">
        <v>397</v>
      </c>
      <c r="D37" s="1430"/>
      <c r="E37" s="897"/>
      <c r="F37" s="897"/>
      <c r="G37" s="933"/>
      <c r="H37" s="948"/>
      <c r="I37" s="1019"/>
      <c r="J37" s="1019"/>
      <c r="K37" s="1019"/>
      <c r="L37" s="933"/>
      <c r="M37" s="933"/>
      <c r="N37" s="956"/>
      <c r="O37" s="956"/>
      <c r="P37" s="956"/>
      <c r="Q37" s="956"/>
      <c r="R37" s="234"/>
      <c r="S37" s="137"/>
    </row>
    <row r="38" spans="1:19" s="171" customFormat="1" ht="13.5" customHeight="1" x14ac:dyDescent="0.2">
      <c r="A38" s="163"/>
      <c r="B38" s="172"/>
      <c r="D38" s="958" t="s">
        <v>68</v>
      </c>
      <c r="E38" s="957" t="s">
        <v>398</v>
      </c>
      <c r="F38" s="957" t="s">
        <v>398</v>
      </c>
      <c r="G38" s="957" t="s">
        <v>398</v>
      </c>
      <c r="H38" s="913">
        <v>34</v>
      </c>
      <c r="I38" s="930">
        <v>49</v>
      </c>
      <c r="J38" s="930">
        <v>28</v>
      </c>
      <c r="K38" s="930">
        <v>54</v>
      </c>
      <c r="L38" s="939">
        <v>423</v>
      </c>
      <c r="M38" s="942">
        <v>324</v>
      </c>
      <c r="N38" s="934">
        <v>266</v>
      </c>
      <c r="O38" s="934">
        <v>550</v>
      </c>
      <c r="P38" s="934">
        <v>547</v>
      </c>
      <c r="Q38" s="934">
        <v>344</v>
      </c>
      <c r="R38" s="234"/>
      <c r="S38" s="137"/>
    </row>
    <row r="39" spans="1:19" s="160" customFormat="1" ht="18.75" customHeight="1" x14ac:dyDescent="0.2">
      <c r="A39" s="158"/>
      <c r="B39" s="159"/>
      <c r="C39" s="611"/>
      <c r="D39" s="235"/>
      <c r="E39" s="898"/>
      <c r="F39" s="898"/>
      <c r="G39" s="943"/>
      <c r="H39" s="165"/>
      <c r="I39" s="932"/>
      <c r="J39" s="932"/>
      <c r="K39" s="932"/>
      <c r="L39" s="935"/>
      <c r="M39" s="943"/>
      <c r="N39" s="937"/>
      <c r="O39" s="937"/>
      <c r="P39" s="937"/>
      <c r="Q39" s="937"/>
      <c r="R39" s="234"/>
      <c r="S39" s="137"/>
    </row>
    <row r="40" spans="1:19" s="160" customFormat="1" ht="13.5" customHeight="1" x14ac:dyDescent="0.2">
      <c r="A40" s="158"/>
      <c r="B40" s="159"/>
      <c r="C40" s="1429" t="s">
        <v>146</v>
      </c>
      <c r="D40" s="1430"/>
      <c r="E40" s="898"/>
      <c r="F40" s="898"/>
      <c r="G40" s="943"/>
      <c r="H40" s="165"/>
      <c r="I40" s="932"/>
      <c r="J40" s="932"/>
      <c r="K40" s="932"/>
      <c r="L40" s="935"/>
      <c r="M40" s="943"/>
      <c r="N40" s="937"/>
      <c r="O40" s="937"/>
      <c r="P40" s="937"/>
      <c r="Q40" s="937"/>
      <c r="R40" s="234"/>
      <c r="S40" s="137"/>
    </row>
    <row r="41" spans="1:19" s="167" customFormat="1" ht="13.5" customHeight="1" x14ac:dyDescent="0.2">
      <c r="A41" s="168"/>
      <c r="B41" s="169"/>
      <c r="D41" s="958" t="s">
        <v>68</v>
      </c>
      <c r="E41" s="957" t="s">
        <v>398</v>
      </c>
      <c r="F41" s="957" t="s">
        <v>398</v>
      </c>
      <c r="G41" s="957" t="s">
        <v>398</v>
      </c>
      <c r="H41" s="914">
        <v>588</v>
      </c>
      <c r="I41" s="931">
        <v>664</v>
      </c>
      <c r="J41" s="931">
        <v>891</v>
      </c>
      <c r="K41" s="931">
        <v>1422</v>
      </c>
      <c r="L41" s="940">
        <v>19278</v>
      </c>
      <c r="M41" s="944">
        <v>6145</v>
      </c>
      <c r="N41" s="936">
        <v>3601</v>
      </c>
      <c r="O41" s="936">
        <v>8703</v>
      </c>
      <c r="P41" s="936">
        <v>7434</v>
      </c>
      <c r="Q41" s="936">
        <v>4460</v>
      </c>
      <c r="R41" s="237"/>
      <c r="S41" s="161"/>
    </row>
    <row r="42" spans="1:19" s="141" customFormat="1" ht="26.25" customHeight="1" x14ac:dyDescent="0.2">
      <c r="A42" s="139"/>
      <c r="B42" s="140"/>
      <c r="C42" s="979"/>
      <c r="D42" s="980" t="s">
        <v>670</v>
      </c>
      <c r="E42" s="983" t="s">
        <v>398</v>
      </c>
      <c r="F42" s="983" t="s">
        <v>398</v>
      </c>
      <c r="G42" s="983" t="s">
        <v>398</v>
      </c>
      <c r="H42" s="985">
        <v>186</v>
      </c>
      <c r="I42" s="984">
        <v>101</v>
      </c>
      <c r="J42" s="984">
        <v>116</v>
      </c>
      <c r="K42" s="984">
        <v>122</v>
      </c>
      <c r="L42" s="986">
        <v>9492</v>
      </c>
      <c r="M42" s="987">
        <v>3334</v>
      </c>
      <c r="N42" s="988">
        <v>2266</v>
      </c>
      <c r="O42" s="988">
        <v>4718</v>
      </c>
      <c r="P42" s="988">
        <v>3439</v>
      </c>
      <c r="Q42" s="988">
        <v>2281</v>
      </c>
      <c r="R42" s="976"/>
      <c r="S42" s="140"/>
    </row>
    <row r="43" spans="1:19" s="160" customFormat="1" ht="18.75" customHeight="1" x14ac:dyDescent="0.2">
      <c r="A43" s="158"/>
      <c r="B43" s="159"/>
      <c r="C43" s="611" t="s">
        <v>239</v>
      </c>
      <c r="D43" s="982" t="s">
        <v>671</v>
      </c>
      <c r="E43" s="957" t="s">
        <v>398</v>
      </c>
      <c r="F43" s="957" t="s">
        <v>398</v>
      </c>
      <c r="G43" s="957" t="s">
        <v>398</v>
      </c>
      <c r="H43" s="963">
        <v>402</v>
      </c>
      <c r="I43" s="962">
        <v>563</v>
      </c>
      <c r="J43" s="962">
        <v>775</v>
      </c>
      <c r="K43" s="962">
        <v>1300</v>
      </c>
      <c r="L43" s="964">
        <v>9786</v>
      </c>
      <c r="M43" s="965">
        <v>2811</v>
      </c>
      <c r="N43" s="966">
        <v>1335</v>
      </c>
      <c r="O43" s="966">
        <v>3985</v>
      </c>
      <c r="P43" s="966">
        <v>3995</v>
      </c>
      <c r="Q43" s="966">
        <v>2179</v>
      </c>
      <c r="R43" s="234"/>
      <c r="S43" s="137"/>
    </row>
    <row r="44" spans="1:19" s="160" customFormat="1" ht="13.5" customHeight="1" x14ac:dyDescent="0.2">
      <c r="A44" s="158"/>
      <c r="B44" s="159"/>
      <c r="C44" s="611"/>
      <c r="D44" s="238"/>
      <c r="E44" s="166"/>
      <c r="F44" s="166"/>
      <c r="G44" s="166"/>
      <c r="H44" s="166"/>
      <c r="I44" s="166"/>
      <c r="J44" s="166"/>
      <c r="K44" s="166"/>
      <c r="L44" s="166"/>
      <c r="M44" s="166"/>
      <c r="N44" s="166"/>
      <c r="O44" s="166"/>
      <c r="P44" s="166"/>
      <c r="Q44" s="166"/>
      <c r="R44" s="234"/>
      <c r="S44" s="137"/>
    </row>
    <row r="45" spans="1:19" s="915" customFormat="1" ht="13.5" customHeight="1" x14ac:dyDescent="0.2">
      <c r="A45" s="917"/>
      <c r="B45" s="917"/>
      <c r="C45" s="918"/>
      <c r="D45" s="743"/>
      <c r="E45" s="744"/>
      <c r="F45" s="744"/>
      <c r="G45" s="744"/>
      <c r="H45" s="744"/>
      <c r="I45" s="744"/>
      <c r="J45" s="744"/>
      <c r="K45" s="744"/>
      <c r="L45" s="744"/>
      <c r="M45" s="744"/>
      <c r="N45" s="744"/>
      <c r="O45" s="744"/>
      <c r="P45" s="744"/>
      <c r="Q45" s="744"/>
      <c r="R45" s="234"/>
      <c r="S45" s="137"/>
    </row>
    <row r="46" spans="1:19" s="916" customFormat="1" ht="13.5" customHeight="1" x14ac:dyDescent="0.2">
      <c r="A46" s="745"/>
      <c r="B46" s="745"/>
      <c r="C46" s="920"/>
      <c r="D46" s="745"/>
      <c r="E46" s="921"/>
      <c r="F46" s="921"/>
      <c r="G46" s="921"/>
      <c r="H46" s="921"/>
      <c r="I46" s="921"/>
      <c r="J46" s="921"/>
      <c r="K46" s="921"/>
      <c r="L46" s="921"/>
      <c r="M46" s="921"/>
      <c r="N46" s="921"/>
      <c r="O46" s="921"/>
      <c r="P46" s="921"/>
      <c r="Q46" s="921"/>
      <c r="R46" s="234"/>
      <c r="S46" s="137"/>
    </row>
    <row r="47" spans="1:19" s="615" customFormat="1" ht="13.5" customHeight="1" x14ac:dyDescent="0.2">
      <c r="A47" s="919"/>
      <c r="B47" s="919"/>
      <c r="C47" s="918"/>
      <c r="D47" s="746"/>
      <c r="E47" s="744"/>
      <c r="F47" s="744"/>
      <c r="G47" s="744"/>
      <c r="H47" s="744"/>
      <c r="I47" s="744"/>
      <c r="J47" s="744"/>
      <c r="K47" s="744"/>
      <c r="L47" s="744"/>
      <c r="M47" s="744"/>
      <c r="N47" s="744"/>
      <c r="O47" s="744"/>
      <c r="P47" s="744"/>
      <c r="Q47" s="744"/>
      <c r="R47" s="234"/>
      <c r="S47" s="137"/>
    </row>
    <row r="48" spans="1:19" s="915" customFormat="1" ht="13.5" customHeight="1" x14ac:dyDescent="0.2">
      <c r="A48" s="917"/>
      <c r="B48" s="917"/>
      <c r="C48" s="918"/>
      <c r="D48" s="746"/>
      <c r="E48" s="744"/>
      <c r="F48" s="744"/>
      <c r="G48" s="744"/>
      <c r="H48" s="744"/>
      <c r="I48" s="744"/>
      <c r="J48" s="744"/>
      <c r="K48" s="744"/>
      <c r="L48" s="744"/>
      <c r="M48" s="744"/>
      <c r="N48" s="744"/>
      <c r="O48" s="744"/>
      <c r="P48" s="744"/>
      <c r="Q48" s="744"/>
      <c r="R48" s="234"/>
      <c r="S48" s="137"/>
    </row>
    <row r="49" spans="1:19" s="915" customFormat="1" ht="13.5" customHeight="1" x14ac:dyDescent="0.2">
      <c r="A49" s="917"/>
      <c r="B49" s="917"/>
      <c r="C49" s="918"/>
      <c r="D49" s="743"/>
      <c r="E49" s="744"/>
      <c r="F49" s="744"/>
      <c r="G49" s="744"/>
      <c r="H49" s="744"/>
      <c r="I49" s="744"/>
      <c r="J49" s="744"/>
      <c r="K49" s="744"/>
      <c r="L49" s="744"/>
      <c r="M49" s="744"/>
      <c r="N49" s="744"/>
      <c r="O49" s="744"/>
      <c r="P49" s="744"/>
      <c r="Q49" s="744"/>
      <c r="R49" s="234"/>
      <c r="S49" s="137"/>
    </row>
    <row r="50" spans="1:19" s="915" customFormat="1" ht="13.5" customHeight="1" x14ac:dyDescent="0.2">
      <c r="A50" s="917"/>
      <c r="B50" s="917"/>
      <c r="C50" s="918"/>
      <c r="D50" s="743"/>
      <c r="E50" s="744"/>
      <c r="F50" s="744"/>
      <c r="G50" s="744"/>
      <c r="H50" s="744"/>
      <c r="I50" s="744"/>
      <c r="J50" s="744"/>
      <c r="K50" s="744"/>
      <c r="L50" s="744"/>
      <c r="M50" s="744"/>
      <c r="N50" s="744"/>
      <c r="O50" s="744"/>
      <c r="P50" s="744"/>
      <c r="Q50" s="744"/>
      <c r="R50" s="234"/>
      <c r="S50" s="137"/>
    </row>
    <row r="51" spans="1:19" s="615" customFormat="1" ht="13.5" customHeight="1" x14ac:dyDescent="0.2">
      <c r="A51" s="919"/>
      <c r="B51" s="919"/>
      <c r="C51" s="922"/>
      <c r="D51" s="1436"/>
      <c r="E51" s="1436"/>
      <c r="F51" s="1436"/>
      <c r="G51" s="1436"/>
      <c r="H51" s="923"/>
      <c r="I51" s="923"/>
      <c r="J51" s="923"/>
      <c r="K51" s="923"/>
      <c r="L51" s="923"/>
      <c r="M51" s="923"/>
      <c r="N51" s="923"/>
      <c r="O51" s="923"/>
      <c r="P51" s="923"/>
      <c r="Q51" s="923"/>
      <c r="R51" s="234"/>
      <c r="S51" s="137"/>
    </row>
    <row r="52" spans="1:19" s="615" customFormat="1" ht="13.5" customHeight="1" x14ac:dyDescent="0.2">
      <c r="A52" s="919"/>
      <c r="B52" s="919"/>
      <c r="C52" s="919"/>
      <c r="D52" s="919"/>
      <c r="E52" s="919"/>
      <c r="F52" s="919"/>
      <c r="G52" s="919"/>
      <c r="H52" s="919"/>
      <c r="I52" s="919"/>
      <c r="J52" s="919"/>
      <c r="K52" s="919"/>
      <c r="L52" s="919"/>
      <c r="M52" s="919"/>
      <c r="N52" s="919"/>
      <c r="O52" s="919"/>
      <c r="P52" s="919"/>
      <c r="Q52" s="919"/>
      <c r="R52" s="234"/>
      <c r="S52" s="137"/>
    </row>
    <row r="53" spans="1:19" s="615" customFormat="1" ht="13.5" customHeight="1" x14ac:dyDescent="0.2">
      <c r="A53" s="919"/>
      <c r="B53" s="919"/>
      <c r="C53" s="924"/>
      <c r="D53" s="925"/>
      <c r="E53" s="926"/>
      <c r="F53" s="926"/>
      <c r="G53" s="926"/>
      <c r="H53" s="926"/>
      <c r="I53" s="926"/>
      <c r="J53" s="926"/>
      <c r="K53" s="926"/>
      <c r="L53" s="926"/>
      <c r="M53" s="926"/>
      <c r="N53" s="926"/>
      <c r="O53" s="926"/>
      <c r="P53" s="926"/>
      <c r="Q53" s="926"/>
      <c r="R53" s="234"/>
      <c r="S53" s="137"/>
    </row>
    <row r="54" spans="1:19" s="615" customFormat="1" ht="13.5" customHeight="1" x14ac:dyDescent="0.2">
      <c r="A54" s="919"/>
      <c r="B54" s="919"/>
      <c r="C54" s="1432"/>
      <c r="D54" s="1432"/>
      <c r="E54" s="927"/>
      <c r="F54" s="927"/>
      <c r="G54" s="927"/>
      <c r="H54" s="927"/>
      <c r="I54" s="927"/>
      <c r="J54" s="927"/>
      <c r="K54" s="927"/>
      <c r="L54" s="927"/>
      <c r="M54" s="927"/>
      <c r="N54" s="927"/>
      <c r="O54" s="927"/>
      <c r="P54" s="927"/>
      <c r="Q54" s="927"/>
      <c r="R54" s="234"/>
      <c r="S54" s="137"/>
    </row>
    <row r="55" spans="1:19" s="615" customFormat="1" ht="13.5" customHeight="1" x14ac:dyDescent="0.2">
      <c r="A55" s="919"/>
      <c r="B55" s="919"/>
      <c r="C55" s="1435"/>
      <c r="D55" s="1435"/>
      <c r="E55" s="928"/>
      <c r="F55" s="928"/>
      <c r="G55" s="928"/>
      <c r="H55" s="928"/>
      <c r="I55" s="928"/>
      <c r="J55" s="928"/>
      <c r="K55" s="928"/>
      <c r="L55" s="928"/>
      <c r="M55" s="928"/>
      <c r="N55" s="928"/>
      <c r="O55" s="928"/>
      <c r="P55" s="928"/>
      <c r="Q55" s="928"/>
      <c r="R55" s="234"/>
      <c r="S55" s="137"/>
    </row>
    <row r="56" spans="1:19" s="615" customFormat="1" ht="13.5" customHeight="1" x14ac:dyDescent="0.2">
      <c r="A56" s="919"/>
      <c r="B56" s="919"/>
      <c r="C56" s="920"/>
      <c r="D56" s="929"/>
      <c r="E56" s="928"/>
      <c r="F56" s="928"/>
      <c r="G56" s="928"/>
      <c r="H56" s="928"/>
      <c r="I56" s="928"/>
      <c r="J56" s="928"/>
      <c r="K56" s="928"/>
      <c r="L56" s="928"/>
      <c r="M56" s="928"/>
      <c r="N56" s="928"/>
      <c r="O56" s="928"/>
      <c r="P56" s="928"/>
      <c r="Q56" s="928"/>
      <c r="R56" s="234"/>
      <c r="S56" s="137"/>
    </row>
    <row r="57" spans="1:19" s="615" customFormat="1" ht="13.5" customHeight="1" x14ac:dyDescent="0.2">
      <c r="A57" s="919"/>
      <c r="B57" s="919"/>
      <c r="C57" s="918"/>
      <c r="D57" s="746"/>
      <c r="E57" s="928"/>
      <c r="F57" s="928"/>
      <c r="G57" s="928"/>
      <c r="H57" s="928"/>
      <c r="I57" s="928"/>
      <c r="J57" s="928"/>
      <c r="K57" s="928"/>
      <c r="L57" s="928"/>
      <c r="M57" s="928"/>
      <c r="N57" s="928"/>
      <c r="O57" s="928"/>
      <c r="P57" s="928"/>
      <c r="Q57" s="928"/>
      <c r="R57" s="234"/>
      <c r="S57" s="137"/>
    </row>
    <row r="58" spans="1:19" s="977" customFormat="1" ht="13.5" customHeight="1" x14ac:dyDescent="0.2">
      <c r="A58" s="975"/>
      <c r="B58" s="975"/>
      <c r="C58" s="1434" t="s">
        <v>680</v>
      </c>
      <c r="D58" s="1434"/>
      <c r="E58" s="1434"/>
      <c r="F58" s="1434"/>
      <c r="G58" s="1434"/>
      <c r="H58" s="1434"/>
      <c r="I58" s="1434"/>
      <c r="J58" s="1434"/>
      <c r="K58" s="1434"/>
      <c r="L58" s="1434"/>
      <c r="M58" s="1434"/>
      <c r="N58" s="1434"/>
      <c r="O58" s="1434"/>
      <c r="P58" s="1434"/>
      <c r="Q58" s="1434"/>
      <c r="R58" s="976"/>
      <c r="S58" s="140"/>
    </row>
    <row r="59" spans="1:19" s="141" customFormat="1" ht="13.5" customHeight="1" x14ac:dyDescent="0.2">
      <c r="A59" s="975"/>
      <c r="B59" s="975"/>
      <c r="C59" s="1434" t="s">
        <v>419</v>
      </c>
      <c r="D59" s="1434"/>
      <c r="E59" s="1434"/>
      <c r="F59" s="1434"/>
      <c r="G59" s="1434"/>
      <c r="H59" s="1434"/>
      <c r="I59" s="1434"/>
      <c r="J59" s="1434"/>
      <c r="K59" s="1434"/>
      <c r="L59" s="1434"/>
      <c r="M59" s="1434"/>
      <c r="N59" s="1434"/>
      <c r="O59" s="1434"/>
      <c r="P59" s="1434"/>
      <c r="Q59" s="1434"/>
      <c r="R59" s="976"/>
      <c r="S59" s="140"/>
    </row>
    <row r="60" spans="1:19" s="418" customFormat="1" ht="13.5" customHeight="1" x14ac:dyDescent="0.2">
      <c r="A60" s="919"/>
      <c r="B60" s="919"/>
      <c r="C60" s="487" t="s">
        <v>483</v>
      </c>
      <c r="D60" s="442"/>
      <c r="E60" s="949"/>
      <c r="F60" s="949"/>
      <c r="G60" s="949"/>
      <c r="H60" s="949"/>
      <c r="I60" s="950" t="s">
        <v>135</v>
      </c>
      <c r="J60" s="951"/>
      <c r="K60" s="951"/>
      <c r="L60" s="951"/>
      <c r="M60" s="519"/>
      <c r="N60" s="591"/>
      <c r="O60" s="591"/>
      <c r="P60" s="591"/>
      <c r="Q60" s="591"/>
      <c r="R60" s="234"/>
    </row>
    <row r="61" spans="1:19" ht="13.5" customHeight="1" x14ac:dyDescent="0.2">
      <c r="A61" s="135"/>
      <c r="B61" s="137"/>
      <c r="C61" s="465"/>
      <c r="D61" s="137"/>
      <c r="E61" s="174"/>
      <c r="F61" s="1364">
        <v>42401</v>
      </c>
      <c r="G61" s="1364"/>
      <c r="H61" s="1364"/>
      <c r="I61" s="1364"/>
      <c r="J61" s="1364"/>
      <c r="K61" s="1364"/>
      <c r="L61" s="1364"/>
      <c r="M61" s="1364"/>
      <c r="N61" s="1364"/>
      <c r="O61" s="1364"/>
      <c r="P61" s="1364"/>
      <c r="Q61" s="1364"/>
      <c r="R61" s="407">
        <v>9</v>
      </c>
      <c r="S61" s="137"/>
    </row>
    <row r="62" spans="1:19" ht="15" customHeight="1" x14ac:dyDescent="0.2">
      <c r="B62" s="465"/>
    </row>
  </sheetData>
  <dataConsolidate/>
  <mergeCells count="15">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P8"/>
  </mergeCells>
  <conditionalFormatting sqref="E9:Q11 E8 E35:G35 H35:Q37">
    <cfRule type="cellIs" dxfId="11"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441" t="s">
        <v>327</v>
      </c>
      <c r="E1" s="1441"/>
      <c r="F1" s="1441"/>
      <c r="G1" s="1441"/>
      <c r="H1" s="1441"/>
      <c r="I1" s="1441"/>
      <c r="J1" s="1441"/>
      <c r="K1" s="1441"/>
      <c r="L1" s="1441"/>
      <c r="M1" s="1441"/>
      <c r="N1" s="1441"/>
      <c r="O1" s="1441"/>
      <c r="P1" s="1441"/>
      <c r="Q1" s="1441"/>
      <c r="R1" s="1441"/>
      <c r="S1" s="2"/>
    </row>
    <row r="2" spans="1:19" ht="6" customHeight="1" x14ac:dyDescent="0.2">
      <c r="A2" s="2"/>
      <c r="B2" s="1442"/>
      <c r="C2" s="1443"/>
      <c r="D2" s="1444"/>
      <c r="E2" s="4"/>
      <c r="F2" s="4"/>
      <c r="G2" s="4"/>
      <c r="H2" s="4"/>
      <c r="I2" s="4"/>
      <c r="J2" s="4"/>
      <c r="K2" s="4"/>
      <c r="L2" s="4"/>
      <c r="M2" s="4"/>
      <c r="N2" s="4"/>
      <c r="O2" s="4"/>
      <c r="P2" s="4"/>
      <c r="Q2" s="4"/>
      <c r="R2" s="4"/>
      <c r="S2" s="2"/>
    </row>
    <row r="3" spans="1:19" ht="13.5" customHeight="1" thickBot="1" x14ac:dyDescent="0.25">
      <c r="A3" s="2"/>
      <c r="B3" s="227"/>
      <c r="C3" s="4"/>
      <c r="D3" s="4"/>
      <c r="E3" s="628"/>
      <c r="F3" s="628"/>
      <c r="G3" s="628"/>
      <c r="H3" s="628"/>
      <c r="I3" s="551"/>
      <c r="J3" s="628"/>
      <c r="K3" s="628"/>
      <c r="L3" s="628"/>
      <c r="M3" s="628"/>
      <c r="N3" s="628"/>
      <c r="O3" s="628"/>
      <c r="P3" s="628"/>
      <c r="Q3" s="628" t="s">
        <v>73</v>
      </c>
      <c r="R3" s="4"/>
      <c r="S3" s="2"/>
    </row>
    <row r="4" spans="1:19" s="7" customFormat="1" ht="13.5" customHeight="1" thickBot="1" x14ac:dyDescent="0.25">
      <c r="A4" s="6"/>
      <c r="B4" s="226"/>
      <c r="C4" s="403" t="s">
        <v>217</v>
      </c>
      <c r="D4" s="552"/>
      <c r="E4" s="552"/>
      <c r="F4" s="552"/>
      <c r="G4" s="552"/>
      <c r="H4" s="552"/>
      <c r="I4" s="552"/>
      <c r="J4" s="552"/>
      <c r="K4" s="552"/>
      <c r="L4" s="552"/>
      <c r="M4" s="552"/>
      <c r="N4" s="552"/>
      <c r="O4" s="552"/>
      <c r="P4" s="552"/>
      <c r="Q4" s="553"/>
      <c r="R4" s="4"/>
      <c r="S4" s="6"/>
    </row>
    <row r="5" spans="1:19" ht="4.5" customHeight="1" x14ac:dyDescent="0.2">
      <c r="A5" s="2"/>
      <c r="B5" s="227"/>
      <c r="C5" s="1445" t="s">
        <v>78</v>
      </c>
      <c r="D5" s="1445"/>
      <c r="E5" s="1446"/>
      <c r="F5" s="1446"/>
      <c r="G5" s="1446"/>
      <c r="H5" s="1446"/>
      <c r="I5" s="1446"/>
      <c r="J5" s="1446"/>
      <c r="K5" s="1446"/>
      <c r="L5" s="1446"/>
      <c r="M5" s="1446"/>
      <c r="N5" s="1446"/>
      <c r="O5" s="632"/>
      <c r="P5" s="632"/>
      <c r="Q5" s="632"/>
      <c r="R5" s="4"/>
      <c r="S5" s="2"/>
    </row>
    <row r="6" spans="1:19" ht="12" customHeight="1" x14ac:dyDescent="0.2">
      <c r="A6" s="2"/>
      <c r="B6" s="227"/>
      <c r="C6" s="1445"/>
      <c r="D6" s="1445"/>
      <c r="E6" s="1447" t="str">
        <f>+'11desemprego_IEFP'!E6:O6</f>
        <v>2015</v>
      </c>
      <c r="F6" s="1447"/>
      <c r="G6" s="1447"/>
      <c r="H6" s="1447"/>
      <c r="I6" s="1447"/>
      <c r="J6" s="1447"/>
      <c r="K6" s="1447"/>
      <c r="L6" s="1447"/>
      <c r="M6" s="1447"/>
      <c r="N6" s="1447"/>
      <c r="O6" s="1447"/>
      <c r="P6" s="1447"/>
      <c r="Q6" s="1257" t="str">
        <f>+'11desemprego_IEFP'!Q6</f>
        <v>2016</v>
      </c>
      <c r="R6" s="4"/>
      <c r="S6" s="2"/>
    </row>
    <row r="7" spans="1:19" x14ac:dyDescent="0.2">
      <c r="A7" s="2"/>
      <c r="B7" s="227"/>
      <c r="C7" s="635"/>
      <c r="D7" s="635"/>
      <c r="E7" s="629" t="s">
        <v>93</v>
      </c>
      <c r="F7" s="740" t="s">
        <v>104</v>
      </c>
      <c r="G7" s="740" t="s">
        <v>103</v>
      </c>
      <c r="H7" s="740" t="s">
        <v>102</v>
      </c>
      <c r="I7" s="740" t="s">
        <v>101</v>
      </c>
      <c r="J7" s="740" t="s">
        <v>100</v>
      </c>
      <c r="K7" s="740" t="s">
        <v>99</v>
      </c>
      <c r="L7" s="740" t="s">
        <v>98</v>
      </c>
      <c r="M7" s="740" t="s">
        <v>97</v>
      </c>
      <c r="N7" s="740" t="s">
        <v>96</v>
      </c>
      <c r="O7" s="740" t="s">
        <v>95</v>
      </c>
      <c r="P7" s="740" t="s">
        <v>94</v>
      </c>
      <c r="Q7" s="740" t="s">
        <v>93</v>
      </c>
      <c r="R7" s="632"/>
      <c r="S7" s="2"/>
    </row>
    <row r="8" spans="1:19" s="540" customFormat="1" ht="15" customHeight="1" x14ac:dyDescent="0.2">
      <c r="A8" s="95"/>
      <c r="B8" s="228"/>
      <c r="C8" s="1440" t="s">
        <v>68</v>
      </c>
      <c r="D8" s="1440"/>
      <c r="E8" s="554">
        <v>68881</v>
      </c>
      <c r="F8" s="555">
        <v>55675</v>
      </c>
      <c r="G8" s="555">
        <v>60610</v>
      </c>
      <c r="H8" s="555">
        <v>53765</v>
      </c>
      <c r="I8" s="555">
        <v>48152</v>
      </c>
      <c r="J8" s="555">
        <v>53650</v>
      </c>
      <c r="K8" s="555">
        <v>56697</v>
      </c>
      <c r="L8" s="555">
        <v>52955</v>
      </c>
      <c r="M8" s="555">
        <v>74412</v>
      </c>
      <c r="N8" s="555">
        <v>70194</v>
      </c>
      <c r="O8" s="555">
        <v>64695</v>
      </c>
      <c r="P8" s="555">
        <v>54033</v>
      </c>
      <c r="Q8" s="555">
        <v>64934</v>
      </c>
      <c r="R8" s="541"/>
      <c r="S8" s="95"/>
    </row>
    <row r="9" spans="1:19" s="549" customFormat="1" ht="11.25" customHeight="1" x14ac:dyDescent="0.2">
      <c r="A9" s="556"/>
      <c r="B9" s="557"/>
      <c r="C9" s="558"/>
      <c r="D9" s="477" t="s">
        <v>191</v>
      </c>
      <c r="E9" s="152">
        <v>23211</v>
      </c>
      <c r="F9" s="162">
        <v>19091</v>
      </c>
      <c r="G9" s="162">
        <v>21181</v>
      </c>
      <c r="H9" s="162">
        <v>19122</v>
      </c>
      <c r="I9" s="162">
        <v>16956</v>
      </c>
      <c r="J9" s="162">
        <v>19315</v>
      </c>
      <c r="K9" s="162">
        <v>20496</v>
      </c>
      <c r="L9" s="162">
        <v>19259</v>
      </c>
      <c r="M9" s="162">
        <v>26907</v>
      </c>
      <c r="N9" s="162">
        <v>23514</v>
      </c>
      <c r="O9" s="162">
        <v>20153</v>
      </c>
      <c r="P9" s="162">
        <v>18155</v>
      </c>
      <c r="Q9" s="162">
        <v>22203</v>
      </c>
      <c r="R9" s="559"/>
      <c r="S9" s="556"/>
    </row>
    <row r="10" spans="1:19" s="549" customFormat="1" ht="11.25" customHeight="1" x14ac:dyDescent="0.2">
      <c r="A10" s="556"/>
      <c r="B10" s="557"/>
      <c r="C10" s="558"/>
      <c r="D10" s="477" t="s">
        <v>192</v>
      </c>
      <c r="E10" s="152">
        <v>13530</v>
      </c>
      <c r="F10" s="162">
        <v>10397</v>
      </c>
      <c r="G10" s="162">
        <v>11569</v>
      </c>
      <c r="H10" s="162">
        <v>10641</v>
      </c>
      <c r="I10" s="162">
        <v>9749</v>
      </c>
      <c r="J10" s="162">
        <v>11007</v>
      </c>
      <c r="K10" s="162">
        <v>11525</v>
      </c>
      <c r="L10" s="162">
        <v>11173</v>
      </c>
      <c r="M10" s="162">
        <v>15403</v>
      </c>
      <c r="N10" s="162">
        <v>14200</v>
      </c>
      <c r="O10" s="162">
        <v>11780</v>
      </c>
      <c r="P10" s="162">
        <v>10892</v>
      </c>
      <c r="Q10" s="162">
        <v>12468</v>
      </c>
      <c r="R10" s="559"/>
      <c r="S10" s="556"/>
    </row>
    <row r="11" spans="1:19" s="549" customFormat="1" ht="11.25" customHeight="1" x14ac:dyDescent="0.2">
      <c r="A11" s="556"/>
      <c r="B11" s="557"/>
      <c r="C11" s="558"/>
      <c r="D11" s="477" t="s">
        <v>193</v>
      </c>
      <c r="E11" s="152">
        <v>18607</v>
      </c>
      <c r="F11" s="162">
        <v>16148</v>
      </c>
      <c r="G11" s="162">
        <v>17176</v>
      </c>
      <c r="H11" s="162">
        <v>15236</v>
      </c>
      <c r="I11" s="162">
        <v>13681</v>
      </c>
      <c r="J11" s="162">
        <v>14606</v>
      </c>
      <c r="K11" s="162">
        <v>15319</v>
      </c>
      <c r="L11" s="162">
        <v>14278</v>
      </c>
      <c r="M11" s="162">
        <v>19180</v>
      </c>
      <c r="N11" s="162">
        <v>17600</v>
      </c>
      <c r="O11" s="162">
        <v>15342</v>
      </c>
      <c r="P11" s="162">
        <v>13297</v>
      </c>
      <c r="Q11" s="162">
        <v>17989</v>
      </c>
      <c r="R11" s="559"/>
      <c r="S11" s="556"/>
    </row>
    <row r="12" spans="1:19" s="549" customFormat="1" ht="11.25" customHeight="1" x14ac:dyDescent="0.2">
      <c r="A12" s="556"/>
      <c r="B12" s="557"/>
      <c r="C12" s="558"/>
      <c r="D12" s="477" t="s">
        <v>194</v>
      </c>
      <c r="E12" s="152">
        <v>5669</v>
      </c>
      <c r="F12" s="162">
        <v>4384</v>
      </c>
      <c r="G12" s="162">
        <v>4917</v>
      </c>
      <c r="H12" s="162">
        <v>4047</v>
      </c>
      <c r="I12" s="162">
        <v>3604</v>
      </c>
      <c r="J12" s="162">
        <v>4177</v>
      </c>
      <c r="K12" s="162">
        <v>4872</v>
      </c>
      <c r="L12" s="162">
        <v>4176</v>
      </c>
      <c r="M12" s="162">
        <v>6098</v>
      </c>
      <c r="N12" s="162">
        <v>6388</v>
      </c>
      <c r="O12" s="162">
        <v>4716</v>
      </c>
      <c r="P12" s="162">
        <v>4637</v>
      </c>
      <c r="Q12" s="162">
        <v>5247</v>
      </c>
      <c r="R12" s="559"/>
      <c r="S12" s="556"/>
    </row>
    <row r="13" spans="1:19" s="549" customFormat="1" ht="11.25" customHeight="1" x14ac:dyDescent="0.2">
      <c r="A13" s="556"/>
      <c r="B13" s="557"/>
      <c r="C13" s="558"/>
      <c r="D13" s="477" t="s">
        <v>195</v>
      </c>
      <c r="E13" s="152">
        <v>4456</v>
      </c>
      <c r="F13" s="162">
        <v>3012</v>
      </c>
      <c r="G13" s="162">
        <v>2984</v>
      </c>
      <c r="H13" s="162">
        <v>2419</v>
      </c>
      <c r="I13" s="162">
        <v>2198</v>
      </c>
      <c r="J13" s="162">
        <v>2204</v>
      </c>
      <c r="K13" s="162">
        <v>2127</v>
      </c>
      <c r="L13" s="162">
        <v>1806</v>
      </c>
      <c r="M13" s="162">
        <v>3520</v>
      </c>
      <c r="N13" s="162">
        <v>5293</v>
      </c>
      <c r="O13" s="162">
        <v>9554</v>
      </c>
      <c r="P13" s="162">
        <v>4819</v>
      </c>
      <c r="Q13" s="162">
        <v>4053</v>
      </c>
      <c r="R13" s="559"/>
      <c r="S13" s="556"/>
    </row>
    <row r="14" spans="1:19" s="549" customFormat="1" ht="11.25" customHeight="1" x14ac:dyDescent="0.2">
      <c r="A14" s="556"/>
      <c r="B14" s="557"/>
      <c r="C14" s="558"/>
      <c r="D14" s="477" t="s">
        <v>131</v>
      </c>
      <c r="E14" s="152">
        <v>1697</v>
      </c>
      <c r="F14" s="162">
        <v>1398</v>
      </c>
      <c r="G14" s="162">
        <v>1474</v>
      </c>
      <c r="H14" s="162">
        <v>1209</v>
      </c>
      <c r="I14" s="162">
        <v>929</v>
      </c>
      <c r="J14" s="162">
        <v>1206</v>
      </c>
      <c r="K14" s="162">
        <v>1032</v>
      </c>
      <c r="L14" s="162">
        <v>1133</v>
      </c>
      <c r="M14" s="162">
        <v>1629</v>
      </c>
      <c r="N14" s="162">
        <v>1654</v>
      </c>
      <c r="O14" s="162">
        <v>1574</v>
      </c>
      <c r="P14" s="162">
        <v>1209</v>
      </c>
      <c r="Q14" s="162">
        <v>1483</v>
      </c>
      <c r="R14" s="559"/>
      <c r="S14" s="556"/>
    </row>
    <row r="15" spans="1:19" s="549" customFormat="1" ht="11.25" customHeight="1" x14ac:dyDescent="0.2">
      <c r="A15" s="556"/>
      <c r="B15" s="557"/>
      <c r="C15" s="558"/>
      <c r="D15" s="477" t="s">
        <v>132</v>
      </c>
      <c r="E15" s="152">
        <v>1711</v>
      </c>
      <c r="F15" s="162">
        <v>1245</v>
      </c>
      <c r="G15" s="162">
        <v>1309</v>
      </c>
      <c r="H15" s="162">
        <v>1091</v>
      </c>
      <c r="I15" s="162">
        <v>1035</v>
      </c>
      <c r="J15" s="162">
        <v>1135</v>
      </c>
      <c r="K15" s="162">
        <v>1326</v>
      </c>
      <c r="L15" s="162">
        <v>1130</v>
      </c>
      <c r="M15" s="162">
        <v>1675</v>
      </c>
      <c r="N15" s="162">
        <v>1545</v>
      </c>
      <c r="O15" s="162">
        <v>1576</v>
      </c>
      <c r="P15" s="162">
        <v>1024</v>
      </c>
      <c r="Q15" s="162">
        <v>1491</v>
      </c>
      <c r="R15" s="559"/>
      <c r="S15" s="556"/>
    </row>
    <row r="16" spans="1:19" s="565" customFormat="1" ht="15" customHeight="1" x14ac:dyDescent="0.2">
      <c r="A16" s="560"/>
      <c r="B16" s="561"/>
      <c r="C16" s="1440" t="s">
        <v>294</v>
      </c>
      <c r="D16" s="1440"/>
      <c r="E16" s="562"/>
      <c r="F16" s="563"/>
      <c r="G16" s="563"/>
      <c r="H16" s="563"/>
      <c r="I16" s="563"/>
      <c r="J16" s="563"/>
      <c r="K16" s="563"/>
      <c r="L16" s="563"/>
      <c r="M16" s="563"/>
      <c r="N16" s="563"/>
      <c r="O16" s="563"/>
      <c r="P16" s="563"/>
      <c r="Q16" s="563"/>
      <c r="R16" s="564"/>
      <c r="S16" s="560"/>
    </row>
    <row r="17" spans="1:19" s="549" customFormat="1" ht="12" customHeight="1" x14ac:dyDescent="0.2">
      <c r="A17" s="556"/>
      <c r="B17" s="557"/>
      <c r="C17" s="558"/>
      <c r="D17" s="97" t="s">
        <v>644</v>
      </c>
      <c r="E17" s="162">
        <v>8381</v>
      </c>
      <c r="F17" s="162">
        <v>6912</v>
      </c>
      <c r="G17" s="162">
        <v>7464</v>
      </c>
      <c r="H17" s="162">
        <v>6673</v>
      </c>
      <c r="I17" s="162">
        <v>5781</v>
      </c>
      <c r="J17" s="162">
        <v>5900</v>
      </c>
      <c r="K17" s="162">
        <v>6044</v>
      </c>
      <c r="L17" s="162">
        <v>5728</v>
      </c>
      <c r="M17" s="162">
        <v>8005</v>
      </c>
      <c r="N17" s="162">
        <v>8697</v>
      </c>
      <c r="O17" s="162">
        <v>7335</v>
      </c>
      <c r="P17" s="162">
        <v>5322</v>
      </c>
      <c r="Q17" s="162">
        <v>7833</v>
      </c>
      <c r="R17" s="559"/>
      <c r="S17" s="556"/>
    </row>
    <row r="18" spans="1:19" s="549" customFormat="1" ht="12" customHeight="1" x14ac:dyDescent="0.2">
      <c r="A18" s="556"/>
      <c r="B18" s="557"/>
      <c r="C18" s="558"/>
      <c r="D18" s="97" t="s">
        <v>645</v>
      </c>
      <c r="E18" s="162">
        <v>5696</v>
      </c>
      <c r="F18" s="162">
        <v>4808</v>
      </c>
      <c r="G18" s="162">
        <v>5158</v>
      </c>
      <c r="H18" s="162">
        <v>4874</v>
      </c>
      <c r="I18" s="162">
        <v>4429</v>
      </c>
      <c r="J18" s="162">
        <v>4414</v>
      </c>
      <c r="K18" s="162">
        <v>4416</v>
      </c>
      <c r="L18" s="162">
        <v>4502</v>
      </c>
      <c r="M18" s="162">
        <v>5166</v>
      </c>
      <c r="N18" s="162">
        <v>5628</v>
      </c>
      <c r="O18" s="162">
        <v>5044</v>
      </c>
      <c r="P18" s="162">
        <v>4604</v>
      </c>
      <c r="Q18" s="162">
        <v>5377</v>
      </c>
      <c r="R18" s="559"/>
      <c r="S18" s="556"/>
    </row>
    <row r="19" spans="1:19" s="549" customFormat="1" ht="12" customHeight="1" x14ac:dyDescent="0.2">
      <c r="A19" s="556"/>
      <c r="B19" s="557"/>
      <c r="C19" s="558"/>
      <c r="D19" s="97" t="s">
        <v>646</v>
      </c>
      <c r="E19" s="162">
        <v>4425</v>
      </c>
      <c r="F19" s="162">
        <v>3772</v>
      </c>
      <c r="G19" s="162">
        <v>4004</v>
      </c>
      <c r="H19" s="162">
        <v>3635</v>
      </c>
      <c r="I19" s="162">
        <v>3376</v>
      </c>
      <c r="J19" s="162">
        <v>3493</v>
      </c>
      <c r="K19" s="162">
        <v>3100</v>
      </c>
      <c r="L19" s="162">
        <v>2837</v>
      </c>
      <c r="M19" s="162">
        <v>3822</v>
      </c>
      <c r="N19" s="162">
        <v>4701</v>
      </c>
      <c r="O19" s="162">
        <v>5258</v>
      </c>
      <c r="P19" s="162">
        <v>3381</v>
      </c>
      <c r="Q19" s="162">
        <v>4364</v>
      </c>
      <c r="R19" s="559"/>
      <c r="S19" s="556"/>
    </row>
    <row r="20" spans="1:19" s="549" customFormat="1" ht="12" customHeight="1" x14ac:dyDescent="0.2">
      <c r="A20" s="556"/>
      <c r="B20" s="557"/>
      <c r="C20" s="558"/>
      <c r="D20" s="97" t="s">
        <v>647</v>
      </c>
      <c r="E20" s="162">
        <v>4744</v>
      </c>
      <c r="F20" s="162">
        <v>3804</v>
      </c>
      <c r="G20" s="162">
        <v>3868</v>
      </c>
      <c r="H20" s="162">
        <v>3632</v>
      </c>
      <c r="I20" s="162">
        <v>3264</v>
      </c>
      <c r="J20" s="162">
        <v>3249</v>
      </c>
      <c r="K20" s="162">
        <v>3187</v>
      </c>
      <c r="L20" s="162">
        <v>3266</v>
      </c>
      <c r="M20" s="162">
        <v>3293</v>
      </c>
      <c r="N20" s="162">
        <v>3721</v>
      </c>
      <c r="O20" s="162">
        <v>3748</v>
      </c>
      <c r="P20" s="162">
        <v>4297</v>
      </c>
      <c r="Q20" s="162">
        <v>4198</v>
      </c>
      <c r="R20" s="559"/>
      <c r="S20" s="556"/>
    </row>
    <row r="21" spans="1:19" s="549" customFormat="1" ht="11.25" customHeight="1" x14ac:dyDescent="0.2">
      <c r="A21" s="556"/>
      <c r="B21" s="557"/>
      <c r="C21" s="558"/>
      <c r="D21" s="97" t="s">
        <v>648</v>
      </c>
      <c r="E21" s="162">
        <v>4273</v>
      </c>
      <c r="F21" s="162">
        <v>3303</v>
      </c>
      <c r="G21" s="162">
        <v>3524</v>
      </c>
      <c r="H21" s="162">
        <v>3183</v>
      </c>
      <c r="I21" s="162">
        <v>2777</v>
      </c>
      <c r="J21" s="162">
        <v>3234</v>
      </c>
      <c r="K21" s="162">
        <v>2907</v>
      </c>
      <c r="L21" s="162">
        <v>2615</v>
      </c>
      <c r="M21" s="162">
        <v>3703</v>
      </c>
      <c r="N21" s="162">
        <v>4539</v>
      </c>
      <c r="O21" s="162">
        <v>5776</v>
      </c>
      <c r="P21" s="162">
        <v>3456</v>
      </c>
      <c r="Q21" s="162">
        <v>4065</v>
      </c>
      <c r="R21" s="559"/>
      <c r="S21" s="556"/>
    </row>
    <row r="22" spans="1:19" s="549" customFormat="1" ht="15" customHeight="1" x14ac:dyDescent="0.2">
      <c r="A22" s="556"/>
      <c r="B22" s="557"/>
      <c r="C22" s="1440" t="s">
        <v>218</v>
      </c>
      <c r="D22" s="1440"/>
      <c r="E22" s="554">
        <v>9479</v>
      </c>
      <c r="F22" s="555">
        <v>8317</v>
      </c>
      <c r="G22" s="555">
        <v>9121</v>
      </c>
      <c r="H22" s="555">
        <v>6927</v>
      </c>
      <c r="I22" s="555">
        <v>6151</v>
      </c>
      <c r="J22" s="555">
        <v>6640</v>
      </c>
      <c r="K22" s="555">
        <v>9888</v>
      </c>
      <c r="L22" s="555">
        <v>9620</v>
      </c>
      <c r="M22" s="555">
        <v>13639</v>
      </c>
      <c r="N22" s="555">
        <v>11525</v>
      </c>
      <c r="O22" s="555">
        <v>8107</v>
      </c>
      <c r="P22" s="555">
        <v>5598</v>
      </c>
      <c r="Q22" s="555">
        <v>8156</v>
      </c>
      <c r="R22" s="559"/>
      <c r="S22" s="556"/>
    </row>
    <row r="23" spans="1:19" s="565" customFormat="1" ht="12" customHeight="1" x14ac:dyDescent="0.2">
      <c r="A23" s="560"/>
      <c r="B23" s="561"/>
      <c r="C23" s="1440" t="s">
        <v>295</v>
      </c>
      <c r="D23" s="1440"/>
      <c r="E23" s="554">
        <v>59402</v>
      </c>
      <c r="F23" s="555">
        <v>47358</v>
      </c>
      <c r="G23" s="555">
        <v>51489</v>
      </c>
      <c r="H23" s="555">
        <v>46838</v>
      </c>
      <c r="I23" s="555">
        <v>42001</v>
      </c>
      <c r="J23" s="555">
        <v>47010</v>
      </c>
      <c r="K23" s="555">
        <v>46809</v>
      </c>
      <c r="L23" s="555">
        <v>43335</v>
      </c>
      <c r="M23" s="555">
        <v>60773</v>
      </c>
      <c r="N23" s="555">
        <v>58669</v>
      </c>
      <c r="O23" s="555">
        <v>56588</v>
      </c>
      <c r="P23" s="555">
        <v>48435</v>
      </c>
      <c r="Q23" s="555">
        <v>56778</v>
      </c>
      <c r="R23" s="566"/>
      <c r="S23" s="560"/>
    </row>
    <row r="24" spans="1:19" s="549" customFormat="1" ht="12.75" customHeight="1" x14ac:dyDescent="0.2">
      <c r="A24" s="556"/>
      <c r="B24" s="567"/>
      <c r="C24" s="558"/>
      <c r="D24" s="483" t="s">
        <v>347</v>
      </c>
      <c r="E24" s="152">
        <v>2821</v>
      </c>
      <c r="F24" s="162">
        <v>2152</v>
      </c>
      <c r="G24" s="162">
        <v>2260</v>
      </c>
      <c r="H24" s="162">
        <v>1850</v>
      </c>
      <c r="I24" s="162">
        <v>1678</v>
      </c>
      <c r="J24" s="162">
        <v>2122</v>
      </c>
      <c r="K24" s="162">
        <v>2552</v>
      </c>
      <c r="L24" s="162">
        <v>1885</v>
      </c>
      <c r="M24" s="162">
        <v>2542</v>
      </c>
      <c r="N24" s="162">
        <v>3555</v>
      </c>
      <c r="O24" s="162">
        <v>2543</v>
      </c>
      <c r="P24" s="162">
        <v>3010</v>
      </c>
      <c r="Q24" s="162">
        <v>2479</v>
      </c>
      <c r="R24" s="559"/>
      <c r="S24" s="556"/>
    </row>
    <row r="25" spans="1:19" s="549" customFormat="1" ht="11.25" customHeight="1" x14ac:dyDescent="0.2">
      <c r="A25" s="556"/>
      <c r="B25" s="567"/>
      <c r="C25" s="558"/>
      <c r="D25" s="483" t="s">
        <v>219</v>
      </c>
      <c r="E25" s="152">
        <v>14328</v>
      </c>
      <c r="F25" s="162">
        <v>11618</v>
      </c>
      <c r="G25" s="162">
        <v>12451</v>
      </c>
      <c r="H25" s="162">
        <v>11504</v>
      </c>
      <c r="I25" s="162">
        <v>10222</v>
      </c>
      <c r="J25" s="162">
        <v>9954</v>
      </c>
      <c r="K25" s="162">
        <v>10143</v>
      </c>
      <c r="L25" s="162">
        <v>9783</v>
      </c>
      <c r="M25" s="162">
        <v>11490</v>
      </c>
      <c r="N25" s="162">
        <v>12503</v>
      </c>
      <c r="O25" s="162">
        <v>11657</v>
      </c>
      <c r="P25" s="162">
        <v>11376</v>
      </c>
      <c r="Q25" s="162">
        <v>13192</v>
      </c>
      <c r="R25" s="559"/>
      <c r="S25" s="556"/>
    </row>
    <row r="26" spans="1:19" s="549" customFormat="1" ht="11.25" customHeight="1" x14ac:dyDescent="0.2">
      <c r="A26" s="556"/>
      <c r="B26" s="567"/>
      <c r="C26" s="558"/>
      <c r="D26" s="483" t="s">
        <v>167</v>
      </c>
      <c r="E26" s="152">
        <v>42002</v>
      </c>
      <c r="F26" s="162">
        <v>33379</v>
      </c>
      <c r="G26" s="162">
        <v>36568</v>
      </c>
      <c r="H26" s="162">
        <v>33282</v>
      </c>
      <c r="I26" s="162">
        <v>29905</v>
      </c>
      <c r="J26" s="162">
        <v>34744</v>
      </c>
      <c r="K26" s="162">
        <v>33922</v>
      </c>
      <c r="L26" s="162">
        <v>31490</v>
      </c>
      <c r="M26" s="162">
        <v>46470</v>
      </c>
      <c r="N26" s="162">
        <v>42329</v>
      </c>
      <c r="O26" s="162">
        <v>42178</v>
      </c>
      <c r="P26" s="162">
        <v>33901</v>
      </c>
      <c r="Q26" s="162">
        <v>40883</v>
      </c>
      <c r="R26" s="559"/>
      <c r="S26" s="556"/>
    </row>
    <row r="27" spans="1:19" s="549" customFormat="1" ht="11.25" customHeight="1" x14ac:dyDescent="0.2">
      <c r="A27" s="556"/>
      <c r="B27" s="567"/>
      <c r="C27" s="558"/>
      <c r="D27" s="483" t="s">
        <v>220</v>
      </c>
      <c r="E27" s="152">
        <v>251</v>
      </c>
      <c r="F27" s="162">
        <v>209</v>
      </c>
      <c r="G27" s="162">
        <v>210</v>
      </c>
      <c r="H27" s="162">
        <v>202</v>
      </c>
      <c r="I27" s="162">
        <v>196</v>
      </c>
      <c r="J27" s="162">
        <v>190</v>
      </c>
      <c r="K27" s="162">
        <v>192</v>
      </c>
      <c r="L27" s="162">
        <v>177</v>
      </c>
      <c r="M27" s="162">
        <v>271</v>
      </c>
      <c r="N27" s="162">
        <v>282</v>
      </c>
      <c r="O27" s="162">
        <v>210</v>
      </c>
      <c r="P27" s="162">
        <v>148</v>
      </c>
      <c r="Q27" s="162">
        <v>224</v>
      </c>
      <c r="R27" s="559"/>
      <c r="S27" s="556"/>
    </row>
    <row r="28" spans="1:19" ht="10.5" customHeight="1" thickBot="1" x14ac:dyDescent="0.25">
      <c r="A28" s="2"/>
      <c r="B28" s="227"/>
      <c r="C28" s="568"/>
      <c r="D28" s="13"/>
      <c r="E28" s="628"/>
      <c r="F28" s="628"/>
      <c r="G28" s="628"/>
      <c r="H28" s="628"/>
      <c r="I28" s="628"/>
      <c r="J28" s="550"/>
      <c r="K28" s="550"/>
      <c r="L28" s="550"/>
      <c r="M28" s="550"/>
      <c r="N28" s="550"/>
      <c r="O28" s="550"/>
      <c r="P28" s="550"/>
      <c r="Q28" s="550"/>
      <c r="R28" s="632"/>
      <c r="S28" s="2"/>
    </row>
    <row r="29" spans="1:19" ht="13.5" customHeight="1" thickBot="1" x14ac:dyDescent="0.25">
      <c r="A29" s="2"/>
      <c r="B29" s="227"/>
      <c r="C29" s="403" t="s">
        <v>221</v>
      </c>
      <c r="D29" s="552"/>
      <c r="E29" s="570"/>
      <c r="F29" s="570"/>
      <c r="G29" s="570"/>
      <c r="H29" s="570"/>
      <c r="I29" s="570"/>
      <c r="J29" s="570"/>
      <c r="K29" s="570"/>
      <c r="L29" s="570"/>
      <c r="M29" s="570"/>
      <c r="N29" s="570"/>
      <c r="O29" s="570"/>
      <c r="P29" s="570"/>
      <c r="Q29" s="571"/>
      <c r="R29" s="632"/>
      <c r="S29" s="2"/>
    </row>
    <row r="30" spans="1:19" ht="9.75" customHeight="1" x14ac:dyDescent="0.2">
      <c r="A30" s="2"/>
      <c r="B30" s="227"/>
      <c r="C30" s="631" t="s">
        <v>78</v>
      </c>
      <c r="D30" s="13"/>
      <c r="E30" s="569"/>
      <c r="F30" s="569"/>
      <c r="G30" s="569"/>
      <c r="H30" s="569"/>
      <c r="I30" s="569"/>
      <c r="J30" s="569"/>
      <c r="K30" s="569"/>
      <c r="L30" s="569"/>
      <c r="M30" s="569"/>
      <c r="N30" s="569"/>
      <c r="O30" s="569"/>
      <c r="P30" s="569"/>
      <c r="Q30" s="572"/>
      <c r="R30" s="632"/>
      <c r="S30" s="2"/>
    </row>
    <row r="31" spans="1:19" ht="15" customHeight="1" x14ac:dyDescent="0.2">
      <c r="A31" s="2"/>
      <c r="B31" s="227"/>
      <c r="C31" s="1440" t="s">
        <v>68</v>
      </c>
      <c r="D31" s="1440"/>
      <c r="E31" s="554">
        <v>15839</v>
      </c>
      <c r="F31" s="555">
        <v>13668</v>
      </c>
      <c r="G31" s="555">
        <v>16790</v>
      </c>
      <c r="H31" s="555">
        <v>17645</v>
      </c>
      <c r="I31" s="555">
        <v>16597</v>
      </c>
      <c r="J31" s="555">
        <v>16168</v>
      </c>
      <c r="K31" s="555">
        <v>15365</v>
      </c>
      <c r="L31" s="555">
        <v>13518</v>
      </c>
      <c r="M31" s="555">
        <v>17003</v>
      </c>
      <c r="N31" s="555">
        <v>16132</v>
      </c>
      <c r="O31" s="555">
        <v>13237</v>
      </c>
      <c r="P31" s="555">
        <v>10487</v>
      </c>
      <c r="Q31" s="555">
        <v>15559</v>
      </c>
      <c r="R31" s="632"/>
      <c r="S31" s="2"/>
    </row>
    <row r="32" spans="1:19" ht="12" customHeight="1" x14ac:dyDescent="0.2">
      <c r="A32" s="2"/>
      <c r="B32" s="227"/>
      <c r="C32" s="488"/>
      <c r="D32" s="477" t="s">
        <v>191</v>
      </c>
      <c r="E32" s="152">
        <v>5986</v>
      </c>
      <c r="F32" s="162">
        <v>5614</v>
      </c>
      <c r="G32" s="162">
        <v>5948</v>
      </c>
      <c r="H32" s="162">
        <v>6583</v>
      </c>
      <c r="I32" s="162">
        <v>5864</v>
      </c>
      <c r="J32" s="162">
        <v>5840</v>
      </c>
      <c r="K32" s="162">
        <v>5696</v>
      </c>
      <c r="L32" s="162">
        <v>3931</v>
      </c>
      <c r="M32" s="162">
        <v>6558</v>
      </c>
      <c r="N32" s="162">
        <v>6382</v>
      </c>
      <c r="O32" s="162">
        <v>5199</v>
      </c>
      <c r="P32" s="162">
        <v>3358</v>
      </c>
      <c r="Q32" s="162">
        <v>6032</v>
      </c>
      <c r="R32" s="632"/>
      <c r="S32" s="2"/>
    </row>
    <row r="33" spans="1:19" ht="12" customHeight="1" x14ac:dyDescent="0.2">
      <c r="A33" s="2"/>
      <c r="B33" s="227"/>
      <c r="C33" s="488"/>
      <c r="D33" s="477" t="s">
        <v>192</v>
      </c>
      <c r="E33" s="152">
        <v>5257</v>
      </c>
      <c r="F33" s="162">
        <v>3751</v>
      </c>
      <c r="G33" s="162">
        <v>4460</v>
      </c>
      <c r="H33" s="162">
        <v>4625</v>
      </c>
      <c r="I33" s="162">
        <v>4839</v>
      </c>
      <c r="J33" s="162">
        <v>4893</v>
      </c>
      <c r="K33" s="162">
        <v>4491</v>
      </c>
      <c r="L33" s="162">
        <v>4727</v>
      </c>
      <c r="M33" s="162">
        <v>5375</v>
      </c>
      <c r="N33" s="162">
        <v>4473</v>
      </c>
      <c r="O33" s="162">
        <v>3657</v>
      </c>
      <c r="P33" s="162">
        <v>3253</v>
      </c>
      <c r="Q33" s="162">
        <v>4813</v>
      </c>
      <c r="R33" s="632"/>
      <c r="S33" s="2"/>
    </row>
    <row r="34" spans="1:19" ht="12" customHeight="1" x14ac:dyDescent="0.2">
      <c r="A34" s="2"/>
      <c r="B34" s="227"/>
      <c r="C34" s="488"/>
      <c r="D34" s="477" t="s">
        <v>59</v>
      </c>
      <c r="E34" s="152">
        <v>2275</v>
      </c>
      <c r="F34" s="162">
        <v>1897</v>
      </c>
      <c r="G34" s="162">
        <v>2437</v>
      </c>
      <c r="H34" s="162">
        <v>2407</v>
      </c>
      <c r="I34" s="162">
        <v>2465</v>
      </c>
      <c r="J34" s="162">
        <v>2248</v>
      </c>
      <c r="K34" s="162">
        <v>2214</v>
      </c>
      <c r="L34" s="162">
        <v>2010</v>
      </c>
      <c r="M34" s="162">
        <v>2663</v>
      </c>
      <c r="N34" s="162">
        <v>2542</v>
      </c>
      <c r="O34" s="162">
        <v>1920</v>
      </c>
      <c r="P34" s="162">
        <v>1796</v>
      </c>
      <c r="Q34" s="162">
        <v>2189</v>
      </c>
      <c r="R34" s="632"/>
      <c r="S34" s="2"/>
    </row>
    <row r="35" spans="1:19" ht="12" customHeight="1" x14ac:dyDescent="0.2">
      <c r="A35" s="2"/>
      <c r="B35" s="227"/>
      <c r="C35" s="488"/>
      <c r="D35" s="477" t="s">
        <v>194</v>
      </c>
      <c r="E35" s="152">
        <v>1435</v>
      </c>
      <c r="F35" s="162">
        <v>1220</v>
      </c>
      <c r="G35" s="162">
        <v>1735</v>
      </c>
      <c r="H35" s="162">
        <v>1800</v>
      </c>
      <c r="I35" s="162">
        <v>1577</v>
      </c>
      <c r="J35" s="162">
        <v>1598</v>
      </c>
      <c r="K35" s="162">
        <v>1745</v>
      </c>
      <c r="L35" s="162">
        <v>1614</v>
      </c>
      <c r="M35" s="162">
        <v>1481</v>
      </c>
      <c r="N35" s="162">
        <v>1813</v>
      </c>
      <c r="O35" s="162">
        <v>1654</v>
      </c>
      <c r="P35" s="162">
        <v>1444</v>
      </c>
      <c r="Q35" s="162">
        <v>1550</v>
      </c>
      <c r="R35" s="632"/>
      <c r="S35" s="2"/>
    </row>
    <row r="36" spans="1:19" ht="12" customHeight="1" x14ac:dyDescent="0.2">
      <c r="A36" s="2"/>
      <c r="B36" s="227"/>
      <c r="C36" s="488"/>
      <c r="D36" s="477" t="s">
        <v>195</v>
      </c>
      <c r="E36" s="152">
        <v>547</v>
      </c>
      <c r="F36" s="162">
        <v>885</v>
      </c>
      <c r="G36" s="162">
        <v>1706</v>
      </c>
      <c r="H36" s="162">
        <v>1772</v>
      </c>
      <c r="I36" s="162">
        <v>1459</v>
      </c>
      <c r="J36" s="162">
        <v>1117</v>
      </c>
      <c r="K36" s="162">
        <v>789</v>
      </c>
      <c r="L36" s="162">
        <v>901</v>
      </c>
      <c r="M36" s="162">
        <v>582</v>
      </c>
      <c r="N36" s="162">
        <v>542</v>
      </c>
      <c r="O36" s="162">
        <v>519</v>
      </c>
      <c r="P36" s="162">
        <v>377</v>
      </c>
      <c r="Q36" s="162">
        <v>656</v>
      </c>
      <c r="R36" s="632"/>
      <c r="S36" s="2"/>
    </row>
    <row r="37" spans="1:19" ht="12" customHeight="1" x14ac:dyDescent="0.2">
      <c r="A37" s="2"/>
      <c r="B37" s="227"/>
      <c r="C37" s="488"/>
      <c r="D37" s="477" t="s">
        <v>131</v>
      </c>
      <c r="E37" s="152">
        <v>123</v>
      </c>
      <c r="F37" s="162">
        <v>136</v>
      </c>
      <c r="G37" s="162">
        <v>222</v>
      </c>
      <c r="H37" s="162">
        <v>217</v>
      </c>
      <c r="I37" s="162">
        <v>206</v>
      </c>
      <c r="J37" s="162">
        <v>230</v>
      </c>
      <c r="K37" s="162">
        <v>209</v>
      </c>
      <c r="L37" s="162">
        <v>133</v>
      </c>
      <c r="M37" s="162">
        <v>168</v>
      </c>
      <c r="N37" s="162">
        <v>171</v>
      </c>
      <c r="O37" s="162">
        <v>112</v>
      </c>
      <c r="P37" s="162">
        <v>92</v>
      </c>
      <c r="Q37" s="162">
        <v>123</v>
      </c>
      <c r="R37" s="632"/>
      <c r="S37" s="2"/>
    </row>
    <row r="38" spans="1:19" ht="12" customHeight="1" x14ac:dyDescent="0.2">
      <c r="A38" s="2"/>
      <c r="B38" s="227"/>
      <c r="C38" s="488"/>
      <c r="D38" s="477" t="s">
        <v>132</v>
      </c>
      <c r="E38" s="152">
        <v>216</v>
      </c>
      <c r="F38" s="162">
        <v>165</v>
      </c>
      <c r="G38" s="162">
        <v>282</v>
      </c>
      <c r="H38" s="162">
        <v>241</v>
      </c>
      <c r="I38" s="162">
        <v>187</v>
      </c>
      <c r="J38" s="162">
        <v>242</v>
      </c>
      <c r="K38" s="162">
        <v>221</v>
      </c>
      <c r="L38" s="162">
        <v>202</v>
      </c>
      <c r="M38" s="162">
        <v>176</v>
      </c>
      <c r="N38" s="162">
        <v>209</v>
      </c>
      <c r="O38" s="162">
        <v>176</v>
      </c>
      <c r="P38" s="162">
        <v>167</v>
      </c>
      <c r="Q38" s="162">
        <v>196</v>
      </c>
      <c r="R38" s="632"/>
      <c r="S38" s="2"/>
    </row>
    <row r="39" spans="1:19" ht="15" customHeight="1" x14ac:dyDescent="0.2">
      <c r="A39" s="2"/>
      <c r="B39" s="227"/>
      <c r="C39" s="488"/>
      <c r="D39" s="483" t="s">
        <v>347</v>
      </c>
      <c r="E39" s="162">
        <v>908</v>
      </c>
      <c r="F39" s="162">
        <v>633</v>
      </c>
      <c r="G39" s="162">
        <v>1051</v>
      </c>
      <c r="H39" s="162">
        <v>1426</v>
      </c>
      <c r="I39" s="162">
        <v>833</v>
      </c>
      <c r="J39" s="162">
        <v>574</v>
      </c>
      <c r="K39" s="162">
        <v>742</v>
      </c>
      <c r="L39" s="162">
        <v>1024</v>
      </c>
      <c r="M39" s="162">
        <v>598</v>
      </c>
      <c r="N39" s="162">
        <v>971</v>
      </c>
      <c r="O39" s="162">
        <v>1053</v>
      </c>
      <c r="P39" s="162">
        <v>834</v>
      </c>
      <c r="Q39" s="162">
        <v>1117</v>
      </c>
      <c r="R39" s="632"/>
      <c r="S39" s="2"/>
    </row>
    <row r="40" spans="1:19" ht="12" customHeight="1" x14ac:dyDescent="0.2">
      <c r="A40" s="2"/>
      <c r="B40" s="227"/>
      <c r="C40" s="488"/>
      <c r="D40" s="483" t="s">
        <v>219</v>
      </c>
      <c r="E40" s="162">
        <v>4260</v>
      </c>
      <c r="F40" s="162">
        <v>3877</v>
      </c>
      <c r="G40" s="162">
        <v>4167</v>
      </c>
      <c r="H40" s="162">
        <v>4008</v>
      </c>
      <c r="I40" s="162">
        <v>4395</v>
      </c>
      <c r="J40" s="162">
        <v>3947</v>
      </c>
      <c r="K40" s="162">
        <v>4050</v>
      </c>
      <c r="L40" s="162">
        <v>3002</v>
      </c>
      <c r="M40" s="162">
        <v>4409</v>
      </c>
      <c r="N40" s="162">
        <v>4221</v>
      </c>
      <c r="O40" s="162">
        <v>3468</v>
      </c>
      <c r="P40" s="162">
        <v>2508</v>
      </c>
      <c r="Q40" s="162">
        <v>3982</v>
      </c>
      <c r="R40" s="632"/>
      <c r="S40" s="2"/>
    </row>
    <row r="41" spans="1:19" ht="12" customHeight="1" x14ac:dyDescent="0.2">
      <c r="A41" s="2"/>
      <c r="B41" s="227"/>
      <c r="C41" s="488"/>
      <c r="D41" s="483" t="s">
        <v>167</v>
      </c>
      <c r="E41" s="162">
        <v>10670</v>
      </c>
      <c r="F41" s="162">
        <v>9157</v>
      </c>
      <c r="G41" s="162">
        <v>11569</v>
      </c>
      <c r="H41" s="162">
        <v>12205</v>
      </c>
      <c r="I41" s="162">
        <v>11369</v>
      </c>
      <c r="J41" s="162">
        <v>11646</v>
      </c>
      <c r="K41" s="162">
        <v>10570</v>
      </c>
      <c r="L41" s="162">
        <v>9492</v>
      </c>
      <c r="M41" s="162">
        <v>11995</v>
      </c>
      <c r="N41" s="162">
        <v>10930</v>
      </c>
      <c r="O41" s="162">
        <v>8715</v>
      </c>
      <c r="P41" s="162">
        <v>7145</v>
      </c>
      <c r="Q41" s="162">
        <v>10460</v>
      </c>
      <c r="R41" s="632"/>
      <c r="S41" s="2"/>
    </row>
    <row r="42" spans="1:19" ht="11.25" customHeight="1" x14ac:dyDescent="0.2">
      <c r="A42" s="2"/>
      <c r="B42" s="227"/>
      <c r="C42" s="488"/>
      <c r="D42" s="483" t="s">
        <v>220</v>
      </c>
      <c r="E42" s="796">
        <v>1</v>
      </c>
      <c r="F42" s="795">
        <v>1</v>
      </c>
      <c r="G42" s="795">
        <v>3</v>
      </c>
      <c r="H42" s="795">
        <v>6</v>
      </c>
      <c r="I42" s="795">
        <v>0</v>
      </c>
      <c r="J42" s="795">
        <v>1</v>
      </c>
      <c r="K42" s="795">
        <v>3</v>
      </c>
      <c r="L42" s="795">
        <v>0</v>
      </c>
      <c r="M42" s="795">
        <v>1</v>
      </c>
      <c r="N42" s="795">
        <v>10</v>
      </c>
      <c r="O42" s="795">
        <v>1</v>
      </c>
      <c r="P42" s="795">
        <v>0</v>
      </c>
      <c r="Q42" s="795">
        <v>0</v>
      </c>
      <c r="R42" s="632"/>
      <c r="S42" s="2"/>
    </row>
    <row r="43" spans="1:19" ht="15" customHeight="1" x14ac:dyDescent="0.2">
      <c r="A43" s="2"/>
      <c r="B43" s="227"/>
      <c r="C43" s="630" t="s">
        <v>296</v>
      </c>
      <c r="D43" s="630"/>
      <c r="E43" s="152"/>
      <c r="F43" s="152"/>
      <c r="G43" s="162"/>
      <c r="H43" s="162"/>
      <c r="I43" s="162"/>
      <c r="J43" s="162"/>
      <c r="K43" s="162"/>
      <c r="L43" s="162"/>
      <c r="M43" s="162"/>
      <c r="N43" s="162"/>
      <c r="O43" s="162"/>
      <c r="P43" s="162"/>
      <c r="Q43" s="162"/>
      <c r="R43" s="632"/>
      <c r="S43" s="2"/>
    </row>
    <row r="44" spans="1:19" ht="12" customHeight="1" x14ac:dyDescent="0.2">
      <c r="A44" s="2"/>
      <c r="B44" s="227"/>
      <c r="C44" s="488"/>
      <c r="D44" s="747" t="s">
        <v>645</v>
      </c>
      <c r="E44" s="162">
        <v>1552</v>
      </c>
      <c r="F44" s="162">
        <v>988</v>
      </c>
      <c r="G44" s="162">
        <v>1316</v>
      </c>
      <c r="H44" s="162">
        <v>1179</v>
      </c>
      <c r="I44" s="162">
        <v>1365</v>
      </c>
      <c r="J44" s="162">
        <v>1404</v>
      </c>
      <c r="K44" s="162">
        <v>1362</v>
      </c>
      <c r="L44" s="162">
        <v>1868</v>
      </c>
      <c r="M44" s="162">
        <v>1479</v>
      </c>
      <c r="N44" s="162">
        <v>1298</v>
      </c>
      <c r="O44" s="162">
        <v>1069</v>
      </c>
      <c r="P44" s="162">
        <v>779</v>
      </c>
      <c r="Q44" s="162">
        <v>1717</v>
      </c>
      <c r="R44" s="632"/>
      <c r="S44" s="2"/>
    </row>
    <row r="45" spans="1:19" ht="12" customHeight="1" x14ac:dyDescent="0.2">
      <c r="A45" s="2"/>
      <c r="B45" s="227"/>
      <c r="C45" s="488"/>
      <c r="D45" s="747" t="s">
        <v>648</v>
      </c>
      <c r="E45" s="162">
        <v>1197</v>
      </c>
      <c r="F45" s="162">
        <v>1422</v>
      </c>
      <c r="G45" s="162">
        <v>1959</v>
      </c>
      <c r="H45" s="162">
        <v>2157</v>
      </c>
      <c r="I45" s="162">
        <v>2003</v>
      </c>
      <c r="J45" s="162">
        <v>1856</v>
      </c>
      <c r="K45" s="162">
        <v>1611</v>
      </c>
      <c r="L45" s="162">
        <v>1172</v>
      </c>
      <c r="M45" s="162">
        <v>1551</v>
      </c>
      <c r="N45" s="162">
        <v>1439</v>
      </c>
      <c r="O45" s="162">
        <v>1262</v>
      </c>
      <c r="P45" s="162">
        <v>987</v>
      </c>
      <c r="Q45" s="162">
        <v>1236</v>
      </c>
      <c r="R45" s="632"/>
      <c r="S45" s="2"/>
    </row>
    <row r="46" spans="1:19" ht="12" customHeight="1" x14ac:dyDescent="0.2">
      <c r="A46" s="2"/>
      <c r="B46" s="227"/>
      <c r="C46" s="488"/>
      <c r="D46" s="747" t="s">
        <v>649</v>
      </c>
      <c r="E46" s="162">
        <v>1350</v>
      </c>
      <c r="F46" s="162">
        <v>994</v>
      </c>
      <c r="G46" s="162">
        <v>847</v>
      </c>
      <c r="H46" s="162">
        <v>926</v>
      </c>
      <c r="I46" s="162">
        <v>1091</v>
      </c>
      <c r="J46" s="162">
        <v>966</v>
      </c>
      <c r="K46" s="162">
        <v>929</v>
      </c>
      <c r="L46" s="162">
        <v>910</v>
      </c>
      <c r="M46" s="162">
        <v>957</v>
      </c>
      <c r="N46" s="162">
        <v>840</v>
      </c>
      <c r="O46" s="162">
        <v>777</v>
      </c>
      <c r="P46" s="162">
        <v>477</v>
      </c>
      <c r="Q46" s="162">
        <v>1224</v>
      </c>
      <c r="R46" s="632"/>
      <c r="S46" s="2"/>
    </row>
    <row r="47" spans="1:19" ht="12" customHeight="1" x14ac:dyDescent="0.2">
      <c r="A47" s="2"/>
      <c r="B47" s="227"/>
      <c r="C47" s="488"/>
      <c r="D47" s="747" t="s">
        <v>644</v>
      </c>
      <c r="E47" s="162">
        <v>1079</v>
      </c>
      <c r="F47" s="162">
        <v>1147</v>
      </c>
      <c r="G47" s="162">
        <v>1299</v>
      </c>
      <c r="H47" s="162">
        <v>1462</v>
      </c>
      <c r="I47" s="162">
        <v>1307</v>
      </c>
      <c r="J47" s="162">
        <v>1244</v>
      </c>
      <c r="K47" s="162">
        <v>1400</v>
      </c>
      <c r="L47" s="162">
        <v>1011</v>
      </c>
      <c r="M47" s="162">
        <v>1057</v>
      </c>
      <c r="N47" s="162">
        <v>1232</v>
      </c>
      <c r="O47" s="162">
        <v>1021</v>
      </c>
      <c r="P47" s="162">
        <v>963</v>
      </c>
      <c r="Q47" s="162">
        <v>1015</v>
      </c>
      <c r="R47" s="632"/>
      <c r="S47" s="2"/>
    </row>
    <row r="48" spans="1:19" ht="12" customHeight="1" x14ac:dyDescent="0.2">
      <c r="A48" s="2"/>
      <c r="B48" s="227"/>
      <c r="C48" s="488"/>
      <c r="D48" s="747" t="s">
        <v>650</v>
      </c>
      <c r="E48" s="162">
        <v>801</v>
      </c>
      <c r="F48" s="162">
        <v>740</v>
      </c>
      <c r="G48" s="162">
        <v>886</v>
      </c>
      <c r="H48" s="162">
        <v>836</v>
      </c>
      <c r="I48" s="162">
        <v>889</v>
      </c>
      <c r="J48" s="162">
        <v>818</v>
      </c>
      <c r="K48" s="162">
        <v>788</v>
      </c>
      <c r="L48" s="162">
        <v>737</v>
      </c>
      <c r="M48" s="162">
        <v>874</v>
      </c>
      <c r="N48" s="162">
        <v>921</v>
      </c>
      <c r="O48" s="162">
        <v>702</v>
      </c>
      <c r="P48" s="162">
        <v>468</v>
      </c>
      <c r="Q48" s="162">
        <v>946</v>
      </c>
      <c r="R48" s="632"/>
      <c r="S48" s="2"/>
    </row>
    <row r="49" spans="1:19" ht="15" customHeight="1" x14ac:dyDescent="0.2">
      <c r="A49" s="2"/>
      <c r="B49" s="227"/>
      <c r="C49" s="1440" t="s">
        <v>222</v>
      </c>
      <c r="D49" s="1440"/>
      <c r="E49" s="486">
        <f t="shared" ref="E49:P49" si="0">+E31/E8*100</f>
        <v>22.994730041666063</v>
      </c>
      <c r="F49" s="486">
        <f t="shared" si="0"/>
        <v>24.549618320610687</v>
      </c>
      <c r="G49" s="486">
        <f t="shared" si="0"/>
        <v>27.70169938953968</v>
      </c>
      <c r="H49" s="486">
        <f t="shared" si="0"/>
        <v>32.818748256300566</v>
      </c>
      <c r="I49" s="486">
        <f t="shared" si="0"/>
        <v>34.467934872902475</v>
      </c>
      <c r="J49" s="486">
        <f t="shared" si="0"/>
        <v>30.136067101584342</v>
      </c>
      <c r="K49" s="486">
        <f t="shared" si="0"/>
        <v>27.100199305077872</v>
      </c>
      <c r="L49" s="486">
        <f t="shared" si="0"/>
        <v>25.527334529317347</v>
      </c>
      <c r="M49" s="486">
        <f t="shared" si="0"/>
        <v>22.849809170563887</v>
      </c>
      <c r="N49" s="486">
        <f t="shared" si="0"/>
        <v>22.982021255377951</v>
      </c>
      <c r="O49" s="486">
        <f t="shared" si="0"/>
        <v>20.460622922946133</v>
      </c>
      <c r="P49" s="486">
        <f t="shared" si="0"/>
        <v>19.408509614494847</v>
      </c>
      <c r="Q49" s="486">
        <f>+Q31/Q8*100</f>
        <v>23.961252964548617</v>
      </c>
      <c r="R49" s="632"/>
      <c r="S49" s="2"/>
    </row>
    <row r="50" spans="1:19" ht="11.25" customHeight="1" thickBot="1" x14ac:dyDescent="0.25">
      <c r="A50" s="2"/>
      <c r="B50" s="227"/>
      <c r="C50" s="573"/>
      <c r="D50" s="632"/>
      <c r="E50" s="628"/>
      <c r="F50" s="628"/>
      <c r="G50" s="628"/>
      <c r="H50" s="628"/>
      <c r="I50" s="628"/>
      <c r="J50" s="628"/>
      <c r="K50" s="628"/>
      <c r="L50" s="628"/>
      <c r="M50" s="628"/>
      <c r="N50" s="628"/>
      <c r="O50" s="628"/>
      <c r="P50" s="628"/>
      <c r="Q50" s="550"/>
      <c r="R50" s="632"/>
      <c r="S50" s="2"/>
    </row>
    <row r="51" spans="1:19" s="7" customFormat="1" ht="13.5" customHeight="1" thickBot="1" x14ac:dyDescent="0.25">
      <c r="A51" s="6"/>
      <c r="B51" s="226"/>
      <c r="C51" s="403" t="s">
        <v>223</v>
      </c>
      <c r="D51" s="552"/>
      <c r="E51" s="570"/>
      <c r="F51" s="570"/>
      <c r="G51" s="570"/>
      <c r="H51" s="570"/>
      <c r="I51" s="570"/>
      <c r="J51" s="570"/>
      <c r="K51" s="570"/>
      <c r="L51" s="570"/>
      <c r="M51" s="570"/>
      <c r="N51" s="570"/>
      <c r="O51" s="570"/>
      <c r="P51" s="570"/>
      <c r="Q51" s="571"/>
      <c r="R51" s="632"/>
      <c r="S51" s="6"/>
    </row>
    <row r="52" spans="1:19" ht="9.75" customHeight="1" x14ac:dyDescent="0.2">
      <c r="A52" s="2"/>
      <c r="B52" s="227"/>
      <c r="C52" s="631" t="s">
        <v>78</v>
      </c>
      <c r="D52" s="574"/>
      <c r="E52" s="569"/>
      <c r="F52" s="569"/>
      <c r="G52" s="569"/>
      <c r="H52" s="569"/>
      <c r="I52" s="569"/>
      <c r="J52" s="569"/>
      <c r="K52" s="569"/>
      <c r="L52" s="569"/>
      <c r="M52" s="569"/>
      <c r="N52" s="569"/>
      <c r="O52" s="569"/>
      <c r="P52" s="569"/>
      <c r="Q52" s="572"/>
      <c r="R52" s="632"/>
      <c r="S52" s="2"/>
    </row>
    <row r="53" spans="1:19" ht="15" customHeight="1" x14ac:dyDescent="0.2">
      <c r="A53" s="2"/>
      <c r="B53" s="227"/>
      <c r="C53" s="1440" t="s">
        <v>68</v>
      </c>
      <c r="D53" s="1440"/>
      <c r="E53" s="554">
        <v>10703</v>
      </c>
      <c r="F53" s="555">
        <v>8759</v>
      </c>
      <c r="G53" s="555">
        <v>10350</v>
      </c>
      <c r="H53" s="555">
        <v>12130</v>
      </c>
      <c r="I53" s="555">
        <v>11605</v>
      </c>
      <c r="J53" s="555">
        <v>11018</v>
      </c>
      <c r="K53" s="555">
        <v>10058</v>
      </c>
      <c r="L53" s="555">
        <v>9572</v>
      </c>
      <c r="M53" s="555">
        <v>11743</v>
      </c>
      <c r="N53" s="555">
        <v>11439</v>
      </c>
      <c r="O53" s="555">
        <v>9551</v>
      </c>
      <c r="P53" s="555">
        <v>7955</v>
      </c>
      <c r="Q53" s="555">
        <v>10791</v>
      </c>
      <c r="R53" s="632"/>
      <c r="S53" s="2"/>
    </row>
    <row r="54" spans="1:19" ht="11.25" customHeight="1" x14ac:dyDescent="0.2">
      <c r="A54" s="2"/>
      <c r="B54" s="227"/>
      <c r="C54" s="488"/>
      <c r="D54" s="97" t="s">
        <v>347</v>
      </c>
      <c r="E54" s="153">
        <v>350</v>
      </c>
      <c r="F54" s="181">
        <v>275</v>
      </c>
      <c r="G54" s="181">
        <v>530</v>
      </c>
      <c r="H54" s="181">
        <v>1185</v>
      </c>
      <c r="I54" s="162">
        <v>601</v>
      </c>
      <c r="J54" s="162">
        <v>353</v>
      </c>
      <c r="K54" s="162">
        <v>392</v>
      </c>
      <c r="L54" s="162">
        <v>492</v>
      </c>
      <c r="M54" s="162">
        <v>332</v>
      </c>
      <c r="N54" s="162">
        <v>387</v>
      </c>
      <c r="O54" s="162">
        <v>481</v>
      </c>
      <c r="P54" s="162">
        <v>309</v>
      </c>
      <c r="Q54" s="162">
        <v>486</v>
      </c>
      <c r="R54" s="632"/>
      <c r="S54" s="2"/>
    </row>
    <row r="55" spans="1:19" ht="11.25" customHeight="1" x14ac:dyDescent="0.2">
      <c r="A55" s="2"/>
      <c r="B55" s="227"/>
      <c r="C55" s="488"/>
      <c r="D55" s="97" t="s">
        <v>219</v>
      </c>
      <c r="E55" s="153">
        <v>2630</v>
      </c>
      <c r="F55" s="181">
        <v>2446</v>
      </c>
      <c r="G55" s="181">
        <v>2675</v>
      </c>
      <c r="H55" s="181">
        <v>2561</v>
      </c>
      <c r="I55" s="162">
        <v>2894</v>
      </c>
      <c r="J55" s="162">
        <v>2625</v>
      </c>
      <c r="K55" s="162">
        <v>2507</v>
      </c>
      <c r="L55" s="162">
        <v>1874</v>
      </c>
      <c r="M55" s="162">
        <v>2721</v>
      </c>
      <c r="N55" s="162">
        <v>3074</v>
      </c>
      <c r="O55" s="162">
        <v>2522</v>
      </c>
      <c r="P55" s="162">
        <v>1798</v>
      </c>
      <c r="Q55" s="162">
        <v>2715</v>
      </c>
      <c r="R55" s="632"/>
      <c r="S55" s="2"/>
    </row>
    <row r="56" spans="1:19" ht="11.25" customHeight="1" x14ac:dyDescent="0.2">
      <c r="A56" s="2"/>
      <c r="B56" s="227"/>
      <c r="C56" s="488"/>
      <c r="D56" s="97" t="s">
        <v>167</v>
      </c>
      <c r="E56" s="153">
        <v>7723</v>
      </c>
      <c r="F56" s="181">
        <v>6038</v>
      </c>
      <c r="G56" s="181">
        <v>7142</v>
      </c>
      <c r="H56" s="181">
        <v>8383</v>
      </c>
      <c r="I56" s="162">
        <v>8110</v>
      </c>
      <c r="J56" s="162">
        <v>8040</v>
      </c>
      <c r="K56" s="162">
        <v>7158</v>
      </c>
      <c r="L56" s="162">
        <v>7206</v>
      </c>
      <c r="M56" s="162">
        <v>8689</v>
      </c>
      <c r="N56" s="162">
        <v>7978</v>
      </c>
      <c r="O56" s="162">
        <v>6537</v>
      </c>
      <c r="P56" s="162">
        <v>5848</v>
      </c>
      <c r="Q56" s="162">
        <v>7590</v>
      </c>
      <c r="R56" s="632"/>
      <c r="S56" s="2"/>
    </row>
    <row r="57" spans="1:19" ht="11.25" customHeight="1" x14ac:dyDescent="0.2">
      <c r="A57" s="2"/>
      <c r="B57" s="227"/>
      <c r="C57" s="488"/>
      <c r="D57" s="97" t="s">
        <v>220</v>
      </c>
      <c r="E57" s="796">
        <v>0</v>
      </c>
      <c r="F57" s="795">
        <v>0</v>
      </c>
      <c r="G57" s="795">
        <v>3</v>
      </c>
      <c r="H57" s="795">
        <v>1</v>
      </c>
      <c r="I57" s="795">
        <v>0</v>
      </c>
      <c r="J57" s="795">
        <v>0</v>
      </c>
      <c r="K57" s="795">
        <v>1</v>
      </c>
      <c r="L57" s="795">
        <v>0</v>
      </c>
      <c r="M57" s="795">
        <v>1</v>
      </c>
      <c r="N57" s="795">
        <v>0</v>
      </c>
      <c r="O57" s="795">
        <v>11</v>
      </c>
      <c r="P57" s="795">
        <v>0</v>
      </c>
      <c r="Q57" s="795">
        <v>0</v>
      </c>
      <c r="R57" s="632"/>
      <c r="S57" s="2"/>
    </row>
    <row r="58" spans="1:19" ht="12.75" hidden="1" customHeight="1" x14ac:dyDescent="0.2">
      <c r="A58" s="2"/>
      <c r="B58" s="227"/>
      <c r="C58" s="488"/>
      <c r="D58" s="206" t="s">
        <v>191</v>
      </c>
      <c r="E58" s="152">
        <v>3723</v>
      </c>
      <c r="F58" s="162">
        <v>3240</v>
      </c>
      <c r="G58" s="162">
        <v>3337</v>
      </c>
      <c r="H58" s="162">
        <v>3812</v>
      </c>
      <c r="I58" s="162">
        <v>3922</v>
      </c>
      <c r="J58" s="162">
        <v>3608</v>
      </c>
      <c r="K58" s="162">
        <v>3241</v>
      </c>
      <c r="L58" s="162">
        <v>2616</v>
      </c>
      <c r="M58" s="162">
        <v>4231</v>
      </c>
      <c r="N58" s="162">
        <v>4515</v>
      </c>
      <c r="O58" s="162">
        <v>3733</v>
      </c>
      <c r="P58" s="162">
        <v>2869</v>
      </c>
      <c r="Q58" s="162">
        <v>3988</v>
      </c>
      <c r="R58" s="632"/>
      <c r="S58" s="2"/>
    </row>
    <row r="59" spans="1:19" ht="12.75" hidden="1" customHeight="1" x14ac:dyDescent="0.2">
      <c r="A59" s="2"/>
      <c r="B59" s="227"/>
      <c r="C59" s="488"/>
      <c r="D59" s="206" t="s">
        <v>192</v>
      </c>
      <c r="E59" s="152">
        <v>4116</v>
      </c>
      <c r="F59" s="162">
        <v>2828</v>
      </c>
      <c r="G59" s="162">
        <v>3271</v>
      </c>
      <c r="H59" s="162">
        <v>3508</v>
      </c>
      <c r="I59" s="162">
        <v>3464</v>
      </c>
      <c r="J59" s="162">
        <v>3662</v>
      </c>
      <c r="K59" s="162">
        <v>3283</v>
      </c>
      <c r="L59" s="162">
        <v>3870</v>
      </c>
      <c r="M59" s="162">
        <v>4161</v>
      </c>
      <c r="N59" s="162">
        <v>3557</v>
      </c>
      <c r="O59" s="162">
        <v>2920</v>
      </c>
      <c r="P59" s="162">
        <v>2392</v>
      </c>
      <c r="Q59" s="162">
        <v>3724</v>
      </c>
      <c r="R59" s="632"/>
      <c r="S59" s="2"/>
    </row>
    <row r="60" spans="1:19" ht="12.75" hidden="1" customHeight="1" x14ac:dyDescent="0.2">
      <c r="A60" s="2"/>
      <c r="B60" s="227"/>
      <c r="C60" s="488"/>
      <c r="D60" s="206" t="s">
        <v>59</v>
      </c>
      <c r="E60" s="152">
        <v>1429</v>
      </c>
      <c r="F60" s="162">
        <v>1277</v>
      </c>
      <c r="G60" s="162">
        <v>1437</v>
      </c>
      <c r="H60" s="162">
        <v>1708</v>
      </c>
      <c r="I60" s="162">
        <v>1535</v>
      </c>
      <c r="J60" s="162">
        <v>1454</v>
      </c>
      <c r="K60" s="162">
        <v>1421</v>
      </c>
      <c r="L60" s="162">
        <v>1266</v>
      </c>
      <c r="M60" s="162">
        <v>1782</v>
      </c>
      <c r="N60" s="162">
        <v>1783</v>
      </c>
      <c r="O60" s="162">
        <v>1336</v>
      </c>
      <c r="P60" s="162">
        <v>1333</v>
      </c>
      <c r="Q60" s="162">
        <v>1409</v>
      </c>
      <c r="R60" s="632"/>
      <c r="S60" s="2"/>
    </row>
    <row r="61" spans="1:19" ht="12.75" hidden="1" customHeight="1" x14ac:dyDescent="0.2">
      <c r="A61" s="2"/>
      <c r="B61" s="227"/>
      <c r="C61" s="488"/>
      <c r="D61" s="206" t="s">
        <v>194</v>
      </c>
      <c r="E61" s="152">
        <v>972</v>
      </c>
      <c r="F61" s="162">
        <v>723</v>
      </c>
      <c r="G61" s="162">
        <v>1036</v>
      </c>
      <c r="H61" s="162">
        <v>1348</v>
      </c>
      <c r="I61" s="162">
        <v>1284</v>
      </c>
      <c r="J61" s="162">
        <v>1204</v>
      </c>
      <c r="K61" s="162">
        <v>1221</v>
      </c>
      <c r="L61" s="162">
        <v>1245</v>
      </c>
      <c r="M61" s="162">
        <v>1079</v>
      </c>
      <c r="N61" s="162">
        <v>996</v>
      </c>
      <c r="O61" s="162">
        <v>1030</v>
      </c>
      <c r="P61" s="162">
        <v>864</v>
      </c>
      <c r="Q61" s="162">
        <v>1157</v>
      </c>
      <c r="R61" s="632"/>
      <c r="S61" s="2"/>
    </row>
    <row r="62" spans="1:19" ht="12.75" hidden="1" customHeight="1" x14ac:dyDescent="0.2">
      <c r="A62" s="2"/>
      <c r="B62" s="227"/>
      <c r="C62" s="488"/>
      <c r="D62" s="206" t="s">
        <v>195</v>
      </c>
      <c r="E62" s="152">
        <v>282</v>
      </c>
      <c r="F62" s="162">
        <v>471</v>
      </c>
      <c r="G62" s="162">
        <v>953</v>
      </c>
      <c r="H62" s="162">
        <v>1448</v>
      </c>
      <c r="I62" s="162">
        <v>1117</v>
      </c>
      <c r="J62" s="162">
        <v>796</v>
      </c>
      <c r="K62" s="162">
        <v>610</v>
      </c>
      <c r="L62" s="162">
        <v>328</v>
      </c>
      <c r="M62" s="162">
        <v>321</v>
      </c>
      <c r="N62" s="162">
        <v>328</v>
      </c>
      <c r="O62" s="162">
        <v>304</v>
      </c>
      <c r="P62" s="162">
        <v>305</v>
      </c>
      <c r="Q62" s="162">
        <v>332</v>
      </c>
      <c r="R62" s="632"/>
      <c r="S62" s="2"/>
    </row>
    <row r="63" spans="1:19" ht="12.75" hidden="1" customHeight="1" x14ac:dyDescent="0.2">
      <c r="A63" s="2"/>
      <c r="B63" s="227"/>
      <c r="C63" s="488"/>
      <c r="D63" s="206" t="s">
        <v>131</v>
      </c>
      <c r="E63" s="152">
        <v>81</v>
      </c>
      <c r="F63" s="162">
        <v>96</v>
      </c>
      <c r="G63" s="162">
        <v>158</v>
      </c>
      <c r="H63" s="162">
        <v>158</v>
      </c>
      <c r="I63" s="162">
        <v>170</v>
      </c>
      <c r="J63" s="162">
        <v>173</v>
      </c>
      <c r="K63" s="162">
        <v>162</v>
      </c>
      <c r="L63" s="162">
        <v>123</v>
      </c>
      <c r="M63" s="162">
        <v>82</v>
      </c>
      <c r="N63" s="162">
        <v>117</v>
      </c>
      <c r="O63" s="162">
        <v>73</v>
      </c>
      <c r="P63" s="162">
        <v>87</v>
      </c>
      <c r="Q63" s="162">
        <v>77</v>
      </c>
      <c r="R63" s="632"/>
      <c r="S63" s="2"/>
    </row>
    <row r="64" spans="1:19" ht="12.75" hidden="1" customHeight="1" x14ac:dyDescent="0.2">
      <c r="A64" s="2"/>
      <c r="B64" s="227"/>
      <c r="C64" s="488"/>
      <c r="D64" s="206" t="s">
        <v>132</v>
      </c>
      <c r="E64" s="152">
        <v>100</v>
      </c>
      <c r="F64" s="162">
        <v>125</v>
      </c>
      <c r="G64" s="162">
        <v>158</v>
      </c>
      <c r="H64" s="162">
        <v>148</v>
      </c>
      <c r="I64" s="162">
        <v>113</v>
      </c>
      <c r="J64" s="162">
        <v>121</v>
      </c>
      <c r="K64" s="162">
        <v>121</v>
      </c>
      <c r="L64" s="162">
        <v>124</v>
      </c>
      <c r="M64" s="162">
        <v>87</v>
      </c>
      <c r="N64" s="162">
        <v>143</v>
      </c>
      <c r="O64" s="162">
        <v>155</v>
      </c>
      <c r="P64" s="162">
        <v>105</v>
      </c>
      <c r="Q64" s="162">
        <v>104</v>
      </c>
      <c r="R64" s="632"/>
      <c r="S64" s="2"/>
    </row>
    <row r="65" spans="1:19" ht="15" customHeight="1" x14ac:dyDescent="0.2">
      <c r="A65" s="2"/>
      <c r="B65" s="227"/>
      <c r="C65" s="1440" t="s">
        <v>224</v>
      </c>
      <c r="D65" s="1440"/>
      <c r="E65" s="486">
        <f t="shared" ref="E65:P65" si="1">+E53/E31*100</f>
        <v>67.573710461519028</v>
      </c>
      <c r="F65" s="486">
        <f t="shared" si="1"/>
        <v>64.083991805677499</v>
      </c>
      <c r="G65" s="486">
        <f t="shared" si="1"/>
        <v>61.643835616438359</v>
      </c>
      <c r="H65" s="486">
        <f t="shared" si="1"/>
        <v>68.744686880136015</v>
      </c>
      <c r="I65" s="486">
        <f t="shared" si="1"/>
        <v>69.922275109959628</v>
      </c>
      <c r="J65" s="486">
        <f t="shared" si="1"/>
        <v>68.146956952003961</v>
      </c>
      <c r="K65" s="486">
        <f t="shared" si="1"/>
        <v>65.460462089163684</v>
      </c>
      <c r="L65" s="486">
        <f t="shared" si="1"/>
        <v>70.809291315283332</v>
      </c>
      <c r="M65" s="486">
        <f t="shared" si="1"/>
        <v>69.064282773628179</v>
      </c>
      <c r="N65" s="486">
        <f t="shared" si="1"/>
        <v>70.908752789486741</v>
      </c>
      <c r="O65" s="486">
        <f t="shared" si="1"/>
        <v>72.153811286545292</v>
      </c>
      <c r="P65" s="486">
        <f t="shared" si="1"/>
        <v>75.855821493277389</v>
      </c>
      <c r="Q65" s="486">
        <f>+Q53/Q31*100</f>
        <v>69.355357028086644</v>
      </c>
      <c r="R65" s="632"/>
      <c r="S65" s="2"/>
    </row>
    <row r="66" spans="1:19" ht="11.25" customHeight="1" x14ac:dyDescent="0.2">
      <c r="A66" s="2"/>
      <c r="B66" s="227"/>
      <c r="C66" s="488"/>
      <c r="D66" s="477" t="s">
        <v>191</v>
      </c>
      <c r="E66" s="182">
        <f t="shared" ref="E66:P72" si="2">+E58/E32*100</f>
        <v>62.195121951219512</v>
      </c>
      <c r="F66" s="182">
        <f t="shared" si="2"/>
        <v>57.712860705379413</v>
      </c>
      <c r="G66" s="182">
        <f t="shared" si="2"/>
        <v>56.102891728312045</v>
      </c>
      <c r="H66" s="182">
        <f t="shared" si="2"/>
        <v>57.906729454655938</v>
      </c>
      <c r="I66" s="182">
        <f t="shared" si="2"/>
        <v>66.882673942701231</v>
      </c>
      <c r="J66" s="182">
        <f t="shared" si="2"/>
        <v>61.780821917808218</v>
      </c>
      <c r="K66" s="182">
        <f t="shared" si="2"/>
        <v>56.899578651685388</v>
      </c>
      <c r="L66" s="182">
        <f t="shared" si="2"/>
        <v>66.547952175019077</v>
      </c>
      <c r="M66" s="182">
        <f t="shared" si="2"/>
        <v>64.516620921012503</v>
      </c>
      <c r="N66" s="182">
        <f t="shared" si="2"/>
        <v>70.74584769664682</v>
      </c>
      <c r="O66" s="182">
        <f t="shared" si="2"/>
        <v>71.802269667243706</v>
      </c>
      <c r="P66" s="182">
        <f t="shared" si="2"/>
        <v>85.437760571768905</v>
      </c>
      <c r="Q66" s="182">
        <f>+Q58/Q32*100</f>
        <v>66.114058355437663</v>
      </c>
      <c r="R66" s="632"/>
      <c r="S66" s="154"/>
    </row>
    <row r="67" spans="1:19" ht="11.25" customHeight="1" x14ac:dyDescent="0.2">
      <c r="A67" s="2"/>
      <c r="B67" s="227"/>
      <c r="C67" s="488"/>
      <c r="D67" s="477" t="s">
        <v>192</v>
      </c>
      <c r="E67" s="182">
        <f t="shared" si="2"/>
        <v>78.295605858854856</v>
      </c>
      <c r="F67" s="182">
        <f t="shared" si="2"/>
        <v>75.393228472407358</v>
      </c>
      <c r="G67" s="182">
        <f t="shared" si="2"/>
        <v>73.340807174887885</v>
      </c>
      <c r="H67" s="182">
        <f t="shared" si="2"/>
        <v>75.848648648648648</v>
      </c>
      <c r="I67" s="182">
        <f t="shared" si="2"/>
        <v>71.585038231039462</v>
      </c>
      <c r="J67" s="182">
        <f t="shared" si="2"/>
        <v>74.841610463928063</v>
      </c>
      <c r="K67" s="182">
        <f t="shared" si="2"/>
        <v>73.101759073702965</v>
      </c>
      <c r="L67" s="182">
        <f t="shared" si="2"/>
        <v>81.870107890839861</v>
      </c>
      <c r="M67" s="182">
        <f t="shared" si="2"/>
        <v>77.413953488372087</v>
      </c>
      <c r="N67" s="182">
        <f t="shared" si="2"/>
        <v>79.521573887771069</v>
      </c>
      <c r="O67" s="182">
        <f t="shared" si="2"/>
        <v>79.84686901832103</v>
      </c>
      <c r="P67" s="182">
        <f t="shared" si="2"/>
        <v>73.532124193052567</v>
      </c>
      <c r="Q67" s="182">
        <f t="shared" ref="Q67:Q72" si="3">+Q59/Q33*100</f>
        <v>77.373779347600248</v>
      </c>
      <c r="R67" s="632"/>
      <c r="S67" s="154"/>
    </row>
    <row r="68" spans="1:19" ht="11.25" customHeight="1" x14ac:dyDescent="0.2">
      <c r="A68" s="2"/>
      <c r="B68" s="227"/>
      <c r="C68" s="488"/>
      <c r="D68" s="477" t="s">
        <v>59</v>
      </c>
      <c r="E68" s="182">
        <f t="shared" si="2"/>
        <v>62.813186813186817</v>
      </c>
      <c r="F68" s="182">
        <f t="shared" si="2"/>
        <v>67.316816025303112</v>
      </c>
      <c r="G68" s="182">
        <f t="shared" si="2"/>
        <v>58.965941731637258</v>
      </c>
      <c r="H68" s="182">
        <f t="shared" si="2"/>
        <v>70.959700872455329</v>
      </c>
      <c r="I68" s="182">
        <f t="shared" si="2"/>
        <v>62.271805273833671</v>
      </c>
      <c r="J68" s="182">
        <f t="shared" si="2"/>
        <v>64.679715302491104</v>
      </c>
      <c r="K68" s="182">
        <f t="shared" si="2"/>
        <v>64.182475158084912</v>
      </c>
      <c r="L68" s="182">
        <f t="shared" si="2"/>
        <v>62.985074626865668</v>
      </c>
      <c r="M68" s="182">
        <f t="shared" si="2"/>
        <v>66.91701088997371</v>
      </c>
      <c r="N68" s="182">
        <f t="shared" si="2"/>
        <v>70.141620771046419</v>
      </c>
      <c r="O68" s="182">
        <f t="shared" si="2"/>
        <v>69.583333333333329</v>
      </c>
      <c r="P68" s="182">
        <f t="shared" si="2"/>
        <v>74.220489977728292</v>
      </c>
      <c r="Q68" s="182">
        <f t="shared" si="3"/>
        <v>64.367291000456831</v>
      </c>
      <c r="R68" s="632"/>
      <c r="S68" s="154"/>
    </row>
    <row r="69" spans="1:19" ht="11.25" customHeight="1" x14ac:dyDescent="0.2">
      <c r="A69" s="2"/>
      <c r="B69" s="227"/>
      <c r="C69" s="488"/>
      <c r="D69" s="477" t="s">
        <v>194</v>
      </c>
      <c r="E69" s="182">
        <f t="shared" si="2"/>
        <v>67.735191637630663</v>
      </c>
      <c r="F69" s="182">
        <f t="shared" si="2"/>
        <v>59.26229508196721</v>
      </c>
      <c r="G69" s="182">
        <f t="shared" si="2"/>
        <v>59.711815561959661</v>
      </c>
      <c r="H69" s="182">
        <f t="shared" si="2"/>
        <v>74.8888888888889</v>
      </c>
      <c r="I69" s="182">
        <f t="shared" si="2"/>
        <v>81.420418516169946</v>
      </c>
      <c r="J69" s="182">
        <f t="shared" si="2"/>
        <v>75.344180225281605</v>
      </c>
      <c r="K69" s="182">
        <f t="shared" si="2"/>
        <v>69.971346704871067</v>
      </c>
      <c r="L69" s="182">
        <f t="shared" si="2"/>
        <v>77.137546468401482</v>
      </c>
      <c r="M69" s="182">
        <f t="shared" si="2"/>
        <v>72.85617825793382</v>
      </c>
      <c r="N69" s="182">
        <f t="shared" si="2"/>
        <v>54.936569222283502</v>
      </c>
      <c r="O69" s="182">
        <f t="shared" si="2"/>
        <v>62.27327690447401</v>
      </c>
      <c r="P69" s="182">
        <f t="shared" si="2"/>
        <v>59.833795013850413</v>
      </c>
      <c r="Q69" s="182">
        <f t="shared" si="3"/>
        <v>74.645161290322577</v>
      </c>
      <c r="R69" s="632"/>
      <c r="S69" s="154"/>
    </row>
    <row r="70" spans="1:19" ht="11.25" customHeight="1" x14ac:dyDescent="0.2">
      <c r="A70" s="2"/>
      <c r="B70" s="227"/>
      <c r="C70" s="488"/>
      <c r="D70" s="477" t="s">
        <v>195</v>
      </c>
      <c r="E70" s="182">
        <f t="shared" si="2"/>
        <v>51.553930530164536</v>
      </c>
      <c r="F70" s="182">
        <f t="shared" si="2"/>
        <v>53.220338983050851</v>
      </c>
      <c r="G70" s="182">
        <f t="shared" si="2"/>
        <v>55.861664712778428</v>
      </c>
      <c r="H70" s="182">
        <f t="shared" si="2"/>
        <v>81.715575620767495</v>
      </c>
      <c r="I70" s="182">
        <f>+I62/I36*100</f>
        <v>76.559287183002056</v>
      </c>
      <c r="J70" s="182">
        <f t="shared" si="2"/>
        <v>71.262309758281106</v>
      </c>
      <c r="K70" s="182">
        <f t="shared" si="2"/>
        <v>77.313054499366288</v>
      </c>
      <c r="L70" s="182">
        <f t="shared" si="2"/>
        <v>36.403995560488347</v>
      </c>
      <c r="M70" s="182">
        <f t="shared" si="2"/>
        <v>55.154639175257735</v>
      </c>
      <c r="N70" s="182">
        <f t="shared" si="2"/>
        <v>60.516605166051662</v>
      </c>
      <c r="O70" s="182">
        <f t="shared" si="2"/>
        <v>58.574181117533719</v>
      </c>
      <c r="P70" s="182">
        <f t="shared" si="2"/>
        <v>80.901856763925721</v>
      </c>
      <c r="Q70" s="182">
        <f t="shared" si="3"/>
        <v>50.609756097560975</v>
      </c>
      <c r="R70" s="632"/>
      <c r="S70" s="154"/>
    </row>
    <row r="71" spans="1:19" ht="11.25" customHeight="1" x14ac:dyDescent="0.2">
      <c r="A71" s="2"/>
      <c r="B71" s="227"/>
      <c r="C71" s="488"/>
      <c r="D71" s="477" t="s">
        <v>131</v>
      </c>
      <c r="E71" s="182">
        <f t="shared" si="2"/>
        <v>65.853658536585371</v>
      </c>
      <c r="F71" s="182">
        <f t="shared" si="2"/>
        <v>70.588235294117652</v>
      </c>
      <c r="G71" s="182">
        <f t="shared" si="2"/>
        <v>71.171171171171167</v>
      </c>
      <c r="H71" s="182">
        <f t="shared" si="2"/>
        <v>72.811059907834093</v>
      </c>
      <c r="I71" s="182">
        <f t="shared" si="2"/>
        <v>82.524271844660191</v>
      </c>
      <c r="J71" s="182">
        <f t="shared" si="2"/>
        <v>75.217391304347828</v>
      </c>
      <c r="K71" s="182">
        <f t="shared" si="2"/>
        <v>77.511961722488039</v>
      </c>
      <c r="L71" s="182">
        <f t="shared" si="2"/>
        <v>92.481203007518801</v>
      </c>
      <c r="M71" s="182">
        <f t="shared" si="2"/>
        <v>48.80952380952381</v>
      </c>
      <c r="N71" s="182">
        <f t="shared" si="2"/>
        <v>68.421052631578945</v>
      </c>
      <c r="O71" s="182">
        <f t="shared" si="2"/>
        <v>65.178571428571431</v>
      </c>
      <c r="P71" s="182">
        <f t="shared" si="2"/>
        <v>94.565217391304344</v>
      </c>
      <c r="Q71" s="182">
        <f t="shared" si="3"/>
        <v>62.601626016260155</v>
      </c>
      <c r="R71" s="632"/>
      <c r="S71" s="154"/>
    </row>
    <row r="72" spans="1:19" ht="11.25" customHeight="1" x14ac:dyDescent="0.2">
      <c r="A72" s="2"/>
      <c r="B72" s="227"/>
      <c r="C72" s="488"/>
      <c r="D72" s="477" t="s">
        <v>132</v>
      </c>
      <c r="E72" s="182">
        <f t="shared" si="2"/>
        <v>46.296296296296298</v>
      </c>
      <c r="F72" s="182">
        <f t="shared" si="2"/>
        <v>75.757575757575751</v>
      </c>
      <c r="G72" s="182">
        <f t="shared" si="2"/>
        <v>56.028368794326241</v>
      </c>
      <c r="H72" s="182">
        <f t="shared" si="2"/>
        <v>61.410788381742741</v>
      </c>
      <c r="I72" s="182">
        <f t="shared" si="2"/>
        <v>60.427807486631011</v>
      </c>
      <c r="J72" s="182">
        <f t="shared" si="2"/>
        <v>50</v>
      </c>
      <c r="K72" s="182">
        <f t="shared" si="2"/>
        <v>54.751131221719461</v>
      </c>
      <c r="L72" s="182">
        <f t="shared" si="2"/>
        <v>61.386138613861384</v>
      </c>
      <c r="M72" s="182">
        <f t="shared" si="2"/>
        <v>49.43181818181818</v>
      </c>
      <c r="N72" s="182">
        <f t="shared" si="2"/>
        <v>68.421052631578945</v>
      </c>
      <c r="O72" s="182">
        <f t="shared" si="2"/>
        <v>88.068181818181827</v>
      </c>
      <c r="P72" s="182">
        <f t="shared" si="2"/>
        <v>62.874251497005986</v>
      </c>
      <c r="Q72" s="182">
        <f t="shared" si="3"/>
        <v>53.061224489795919</v>
      </c>
      <c r="R72" s="632"/>
      <c r="S72" s="154"/>
    </row>
    <row r="73" spans="1:19" ht="22.5" customHeight="1" x14ac:dyDescent="0.2">
      <c r="A73" s="2"/>
      <c r="B73" s="227"/>
      <c r="C73" s="1437" t="s">
        <v>291</v>
      </c>
      <c r="D73" s="1438"/>
      <c r="E73" s="1438"/>
      <c r="F73" s="1438"/>
      <c r="G73" s="1438"/>
      <c r="H73" s="1438"/>
      <c r="I73" s="1438"/>
      <c r="J73" s="1438"/>
      <c r="K73" s="1438"/>
      <c r="L73" s="1438"/>
      <c r="M73" s="1438"/>
      <c r="N73" s="1438"/>
      <c r="O73" s="1438"/>
      <c r="P73" s="1438"/>
      <c r="Q73" s="1438"/>
      <c r="R73" s="632"/>
      <c r="S73" s="154"/>
    </row>
    <row r="74" spans="1:19" ht="13.5" customHeight="1" x14ac:dyDescent="0.2">
      <c r="A74" s="2"/>
      <c r="B74" s="227"/>
      <c r="C74" s="42" t="s">
        <v>484</v>
      </c>
      <c r="D74" s="4"/>
      <c r="E74" s="1"/>
      <c r="F74" s="1"/>
      <c r="G74" s="4"/>
      <c r="H74" s="1"/>
      <c r="I74" s="905"/>
      <c r="J74" s="4"/>
      <c r="K74" s="1"/>
      <c r="L74" s="4"/>
      <c r="M74" s="4"/>
      <c r="N74" s="4"/>
      <c r="O74" s="4"/>
      <c r="P74" s="4"/>
      <c r="Q74" s="4"/>
      <c r="R74" s="1014"/>
      <c r="S74" s="2"/>
    </row>
    <row r="75" spans="1:19" ht="10.5" customHeight="1" x14ac:dyDescent="0.2">
      <c r="A75" s="2"/>
      <c r="B75" s="227"/>
      <c r="C75" s="1439" t="s">
        <v>400</v>
      </c>
      <c r="D75" s="1439"/>
      <c r="E75" s="1439"/>
      <c r="F75" s="1439"/>
      <c r="G75" s="1439"/>
      <c r="H75" s="1439"/>
      <c r="I75" s="1439"/>
      <c r="J75" s="1439"/>
      <c r="K75" s="1439"/>
      <c r="L75" s="1439"/>
      <c r="M75" s="1439"/>
      <c r="N75" s="1439"/>
      <c r="O75" s="1439"/>
      <c r="P75" s="1439"/>
      <c r="Q75" s="1439"/>
      <c r="R75" s="632"/>
      <c r="S75" s="2"/>
    </row>
    <row r="76" spans="1:19" ht="13.5" customHeight="1" x14ac:dyDescent="0.2">
      <c r="A76" s="2"/>
      <c r="B76" s="221">
        <v>10</v>
      </c>
      <c r="C76" s="1349">
        <v>42401</v>
      </c>
      <c r="D76" s="1349"/>
      <c r="E76" s="575"/>
      <c r="F76" s="575"/>
      <c r="G76" s="575"/>
      <c r="H76" s="575"/>
      <c r="I76" s="575"/>
      <c r="J76" s="154"/>
      <c r="K76" s="154"/>
      <c r="L76" s="633"/>
      <c r="M76" s="183"/>
      <c r="N76" s="183"/>
      <c r="O76" s="183"/>
      <c r="P76" s="633"/>
      <c r="Q76" s="1"/>
      <c r="R76" s="4"/>
      <c r="S76" s="2"/>
    </row>
  </sheetData>
  <mergeCells count="16">
    <mergeCell ref="D1:R1"/>
    <mergeCell ref="B2:D2"/>
    <mergeCell ref="C5:D6"/>
    <mergeCell ref="E5:N5"/>
    <mergeCell ref="E6:P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0"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8" customWidth="1"/>
    <col min="2" max="2" width="2.5703125" style="418" customWidth="1"/>
    <col min="3" max="3" width="1" style="418" customWidth="1"/>
    <col min="4" max="4" width="23.42578125" style="418" customWidth="1"/>
    <col min="5" max="5" width="5.42578125" style="418" customWidth="1"/>
    <col min="6" max="6" width="5.42578125" style="413" customWidth="1"/>
    <col min="7" max="17" width="5.42578125" style="418" customWidth="1"/>
    <col min="18" max="18" width="2.5703125" style="418" customWidth="1"/>
    <col min="19" max="19" width="1" style="418" customWidth="1"/>
    <col min="20" max="16384" width="9.140625" style="418"/>
  </cols>
  <sheetData>
    <row r="1" spans="1:24" ht="13.5" customHeight="1" x14ac:dyDescent="0.2">
      <c r="A1" s="413"/>
      <c r="B1" s="1451" t="s">
        <v>323</v>
      </c>
      <c r="C1" s="1452"/>
      <c r="D1" s="1452"/>
      <c r="E1" s="1452"/>
      <c r="F1" s="1452"/>
      <c r="G1" s="1452"/>
      <c r="H1" s="1452"/>
      <c r="I1" s="450"/>
      <c r="J1" s="450"/>
      <c r="K1" s="450"/>
      <c r="L1" s="450"/>
      <c r="M1" s="450"/>
      <c r="N1" s="450"/>
      <c r="O1" s="450"/>
      <c r="P1" s="450"/>
      <c r="Q1" s="423"/>
      <c r="R1" s="423"/>
      <c r="S1" s="413"/>
    </row>
    <row r="2" spans="1:24" ht="6" customHeight="1" x14ac:dyDescent="0.2">
      <c r="A2" s="413"/>
      <c r="B2" s="634"/>
      <c r="C2" s="538"/>
      <c r="D2" s="538"/>
      <c r="E2" s="470"/>
      <c r="F2" s="470"/>
      <c r="G2" s="470"/>
      <c r="H2" s="470"/>
      <c r="I2" s="470"/>
      <c r="J2" s="470"/>
      <c r="K2" s="470"/>
      <c r="L2" s="470"/>
      <c r="M2" s="470"/>
      <c r="N2" s="470"/>
      <c r="O2" s="470"/>
      <c r="P2" s="470"/>
      <c r="Q2" s="470"/>
      <c r="R2" s="422"/>
      <c r="S2" s="413"/>
    </row>
    <row r="3" spans="1:24" ht="13.5" customHeight="1" thickBot="1" x14ac:dyDescent="0.25">
      <c r="A3" s="413"/>
      <c r="B3" s="423"/>
      <c r="C3" s="423"/>
      <c r="D3" s="423"/>
      <c r="E3" s="592"/>
      <c r="F3" s="592"/>
      <c r="G3" s="592"/>
      <c r="H3" s="592"/>
      <c r="I3" s="592"/>
      <c r="J3" s="592"/>
      <c r="K3" s="592"/>
      <c r="L3" s="592"/>
      <c r="M3" s="592"/>
      <c r="N3" s="592"/>
      <c r="O3" s="592"/>
      <c r="P3" s="592"/>
      <c r="Q3" s="592" t="s">
        <v>73</v>
      </c>
      <c r="R3" s="636"/>
      <c r="S3" s="413"/>
    </row>
    <row r="4" spans="1:24" s="427" customFormat="1" ht="13.5" customHeight="1" thickBot="1" x14ac:dyDescent="0.25">
      <c r="A4" s="425"/>
      <c r="B4" s="426"/>
      <c r="C4" s="637" t="s">
        <v>225</v>
      </c>
      <c r="D4" s="638"/>
      <c r="E4" s="638"/>
      <c r="F4" s="638"/>
      <c r="G4" s="638"/>
      <c r="H4" s="638"/>
      <c r="I4" s="638"/>
      <c r="J4" s="638"/>
      <c r="K4" s="638"/>
      <c r="L4" s="638"/>
      <c r="M4" s="638"/>
      <c r="N4" s="638"/>
      <c r="O4" s="638"/>
      <c r="P4" s="638"/>
      <c r="Q4" s="639"/>
      <c r="R4" s="636"/>
      <c r="S4" s="425"/>
      <c r="T4" s="766"/>
      <c r="U4" s="766"/>
      <c r="V4" s="766"/>
      <c r="W4" s="766"/>
      <c r="X4" s="766"/>
    </row>
    <row r="5" spans="1:24" ht="4.5" customHeight="1" x14ac:dyDescent="0.2">
      <c r="A5" s="413"/>
      <c r="B5" s="423"/>
      <c r="C5" s="1453" t="s">
        <v>78</v>
      </c>
      <c r="D5" s="1453"/>
      <c r="E5" s="539"/>
      <c r="F5" s="539"/>
      <c r="G5" s="539"/>
      <c r="H5" s="539"/>
      <c r="I5" s="539"/>
      <c r="J5" s="539"/>
      <c r="K5" s="539"/>
      <c r="L5" s="539"/>
      <c r="M5" s="539"/>
      <c r="N5" s="539"/>
      <c r="O5" s="539"/>
      <c r="P5" s="539"/>
      <c r="Q5" s="539"/>
      <c r="R5" s="636"/>
      <c r="S5" s="413"/>
      <c r="T5" s="443"/>
      <c r="U5" s="443"/>
      <c r="V5" s="443"/>
      <c r="W5" s="443"/>
      <c r="X5" s="443"/>
    </row>
    <row r="6" spans="1:24" ht="13.5" customHeight="1" x14ac:dyDescent="0.2">
      <c r="A6" s="413"/>
      <c r="B6" s="423"/>
      <c r="C6" s="1453"/>
      <c r="D6" s="1453"/>
      <c r="E6" s="1455" t="s">
        <v>642</v>
      </c>
      <c r="F6" s="1455"/>
      <c r="G6" s="1455"/>
      <c r="H6" s="1455"/>
      <c r="I6" s="1455"/>
      <c r="J6" s="1455"/>
      <c r="K6" s="1455"/>
      <c r="L6" s="1455"/>
      <c r="M6" s="1455"/>
      <c r="N6" s="1455"/>
      <c r="O6" s="1455"/>
      <c r="P6" s="1455"/>
      <c r="Q6" s="1252" t="s">
        <v>643</v>
      </c>
      <c r="R6" s="636"/>
      <c r="S6" s="413"/>
      <c r="T6" s="443"/>
      <c r="U6" s="443"/>
      <c r="V6" s="443"/>
      <c r="W6" s="443"/>
      <c r="X6" s="443"/>
    </row>
    <row r="7" spans="1:24" x14ac:dyDescent="0.2">
      <c r="A7" s="413"/>
      <c r="B7" s="423"/>
      <c r="C7" s="428"/>
      <c r="D7" s="428"/>
      <c r="E7" s="740" t="s">
        <v>93</v>
      </c>
      <c r="F7" s="740" t="s">
        <v>104</v>
      </c>
      <c r="G7" s="740" t="s">
        <v>103</v>
      </c>
      <c r="H7" s="740" t="s">
        <v>102</v>
      </c>
      <c r="I7" s="740" t="s">
        <v>101</v>
      </c>
      <c r="J7" s="740" t="s">
        <v>100</v>
      </c>
      <c r="K7" s="740" t="s">
        <v>99</v>
      </c>
      <c r="L7" s="740" t="s">
        <v>98</v>
      </c>
      <c r="M7" s="740" t="s">
        <v>97</v>
      </c>
      <c r="N7" s="740" t="s">
        <v>96</v>
      </c>
      <c r="O7" s="740" t="s">
        <v>95</v>
      </c>
      <c r="P7" s="740" t="s">
        <v>94</v>
      </c>
      <c r="Q7" s="740" t="s">
        <v>93</v>
      </c>
      <c r="R7" s="424"/>
      <c r="S7" s="413"/>
      <c r="T7" s="443"/>
      <c r="U7" s="443"/>
      <c r="V7" s="829"/>
      <c r="W7" s="443"/>
      <c r="X7" s="443"/>
    </row>
    <row r="8" spans="1:24" s="643" customFormat="1" ht="22.5" customHeight="1" x14ac:dyDescent="0.2">
      <c r="A8" s="640"/>
      <c r="B8" s="641"/>
      <c r="C8" s="1454" t="s">
        <v>68</v>
      </c>
      <c r="D8" s="1454"/>
      <c r="E8" s="409">
        <v>856536</v>
      </c>
      <c r="F8" s="410">
        <v>845126</v>
      </c>
      <c r="G8" s="410">
        <v>835626</v>
      </c>
      <c r="H8" s="410">
        <v>818822</v>
      </c>
      <c r="I8" s="410">
        <v>796466</v>
      </c>
      <c r="J8" s="410">
        <v>776883</v>
      </c>
      <c r="K8" s="410">
        <v>764836</v>
      </c>
      <c r="L8" s="410">
        <v>757282</v>
      </c>
      <c r="M8" s="410">
        <v>759019</v>
      </c>
      <c r="N8" s="410">
        <v>763098</v>
      </c>
      <c r="O8" s="410">
        <v>766983</v>
      </c>
      <c r="P8" s="410">
        <v>763346</v>
      </c>
      <c r="Q8" s="410">
        <v>770950</v>
      </c>
      <c r="R8" s="642"/>
      <c r="S8" s="640"/>
      <c r="T8" s="443"/>
      <c r="U8" s="443"/>
      <c r="V8" s="830"/>
      <c r="W8" s="443"/>
      <c r="X8" s="443"/>
    </row>
    <row r="9" spans="1:24" s="427" customFormat="1" ht="18.75" customHeight="1" x14ac:dyDescent="0.2">
      <c r="A9" s="425"/>
      <c r="B9" s="426"/>
      <c r="C9" s="432"/>
      <c r="D9" s="472" t="s">
        <v>333</v>
      </c>
      <c r="E9" s="473">
        <v>615654</v>
      </c>
      <c r="F9" s="474">
        <v>604314</v>
      </c>
      <c r="G9" s="474">
        <v>590605</v>
      </c>
      <c r="H9" s="474">
        <v>573382</v>
      </c>
      <c r="I9" s="474">
        <v>554070</v>
      </c>
      <c r="J9" s="474">
        <v>536656</v>
      </c>
      <c r="K9" s="474">
        <v>532698</v>
      </c>
      <c r="L9" s="474">
        <v>536581</v>
      </c>
      <c r="M9" s="474">
        <v>538713</v>
      </c>
      <c r="N9" s="474">
        <v>542030</v>
      </c>
      <c r="O9" s="474">
        <v>550250</v>
      </c>
      <c r="P9" s="474">
        <v>555167</v>
      </c>
      <c r="Q9" s="474">
        <v>570380</v>
      </c>
      <c r="R9" s="456"/>
      <c r="S9" s="425"/>
      <c r="T9" s="766"/>
      <c r="U9" s="831"/>
      <c r="V9" s="830"/>
      <c r="W9" s="766"/>
      <c r="X9" s="766"/>
    </row>
    <row r="10" spans="1:24" s="427" customFormat="1" ht="18.75" customHeight="1" x14ac:dyDescent="0.2">
      <c r="A10" s="425"/>
      <c r="B10" s="426"/>
      <c r="C10" s="432"/>
      <c r="D10" s="472" t="s">
        <v>226</v>
      </c>
      <c r="E10" s="473">
        <v>64153</v>
      </c>
      <c r="F10" s="474">
        <v>62270</v>
      </c>
      <c r="G10" s="474">
        <v>61790</v>
      </c>
      <c r="H10" s="474">
        <v>62352</v>
      </c>
      <c r="I10" s="474">
        <v>62548</v>
      </c>
      <c r="J10" s="474">
        <v>61512</v>
      </c>
      <c r="K10" s="474">
        <v>61827</v>
      </c>
      <c r="L10" s="474">
        <v>62274</v>
      </c>
      <c r="M10" s="474">
        <v>62435</v>
      </c>
      <c r="N10" s="474">
        <v>64281</v>
      </c>
      <c r="O10" s="474">
        <v>64661</v>
      </c>
      <c r="P10" s="474">
        <v>63766</v>
      </c>
      <c r="Q10" s="474">
        <v>64582</v>
      </c>
      <c r="R10" s="456"/>
      <c r="S10" s="425"/>
      <c r="T10" s="766"/>
      <c r="U10" s="766"/>
      <c r="V10" s="830"/>
      <c r="W10" s="766"/>
      <c r="X10" s="766"/>
    </row>
    <row r="11" spans="1:24" s="427" customFormat="1" ht="18.75" customHeight="1" x14ac:dyDescent="0.2">
      <c r="A11" s="425"/>
      <c r="B11" s="426"/>
      <c r="C11" s="432"/>
      <c r="D11" s="472" t="s">
        <v>227</v>
      </c>
      <c r="E11" s="473">
        <v>155570</v>
      </c>
      <c r="F11" s="474">
        <v>156701</v>
      </c>
      <c r="G11" s="474">
        <v>160963</v>
      </c>
      <c r="H11" s="474">
        <v>160168</v>
      </c>
      <c r="I11" s="474">
        <v>158051</v>
      </c>
      <c r="J11" s="474">
        <v>155892</v>
      </c>
      <c r="K11" s="474">
        <v>146321</v>
      </c>
      <c r="L11" s="474">
        <v>135308</v>
      </c>
      <c r="M11" s="474">
        <v>134594</v>
      </c>
      <c r="N11" s="474">
        <v>133858</v>
      </c>
      <c r="O11" s="474">
        <v>129471</v>
      </c>
      <c r="P11" s="474">
        <v>122486</v>
      </c>
      <c r="Q11" s="474">
        <v>114433</v>
      </c>
      <c r="R11" s="456"/>
      <c r="S11" s="425"/>
      <c r="T11" s="766"/>
      <c r="U11" s="766"/>
      <c r="V11" s="830"/>
      <c r="W11" s="766"/>
      <c r="X11" s="766"/>
    </row>
    <row r="12" spans="1:24" s="427" customFormat="1" ht="22.5" customHeight="1" x14ac:dyDescent="0.2">
      <c r="A12" s="425"/>
      <c r="B12" s="426"/>
      <c r="C12" s="432"/>
      <c r="D12" s="475" t="s">
        <v>334</v>
      </c>
      <c r="E12" s="473">
        <v>21159</v>
      </c>
      <c r="F12" s="474">
        <v>21841</v>
      </c>
      <c r="G12" s="474">
        <v>22268</v>
      </c>
      <c r="H12" s="474">
        <v>22920</v>
      </c>
      <c r="I12" s="474">
        <v>21797</v>
      </c>
      <c r="J12" s="474">
        <v>22823</v>
      </c>
      <c r="K12" s="474">
        <v>23990</v>
      </c>
      <c r="L12" s="474">
        <v>23119</v>
      </c>
      <c r="M12" s="474">
        <v>23277</v>
      </c>
      <c r="N12" s="474">
        <v>22929</v>
      </c>
      <c r="O12" s="474">
        <v>22601</v>
      </c>
      <c r="P12" s="474">
        <v>21927</v>
      </c>
      <c r="Q12" s="474">
        <v>21555</v>
      </c>
      <c r="R12" s="456"/>
      <c r="S12" s="425"/>
      <c r="T12" s="766"/>
      <c r="U12" s="766"/>
      <c r="V12" s="830"/>
      <c r="W12" s="766"/>
      <c r="X12" s="766"/>
    </row>
    <row r="13" spans="1:24" ht="15.75" customHeight="1" thickBot="1" x14ac:dyDescent="0.25">
      <c r="A13" s="413"/>
      <c r="B13" s="423"/>
      <c r="C13" s="428"/>
      <c r="D13" s="428"/>
      <c r="E13" s="592"/>
      <c r="F13" s="592"/>
      <c r="G13" s="592"/>
      <c r="H13" s="592"/>
      <c r="I13" s="592"/>
      <c r="J13" s="592"/>
      <c r="K13" s="592"/>
      <c r="L13" s="592"/>
      <c r="M13" s="592"/>
      <c r="N13" s="592"/>
      <c r="O13" s="592"/>
      <c r="P13" s="592"/>
      <c r="Q13" s="485"/>
      <c r="R13" s="424"/>
      <c r="S13" s="413"/>
      <c r="T13" s="443"/>
      <c r="U13" s="443"/>
      <c r="V13" s="830"/>
      <c r="W13" s="443"/>
      <c r="X13" s="443"/>
    </row>
    <row r="14" spans="1:24" ht="13.5" customHeight="1" thickBot="1" x14ac:dyDescent="0.25">
      <c r="A14" s="413"/>
      <c r="B14" s="423"/>
      <c r="C14" s="637" t="s">
        <v>25</v>
      </c>
      <c r="D14" s="638"/>
      <c r="E14" s="638"/>
      <c r="F14" s="638"/>
      <c r="G14" s="638"/>
      <c r="H14" s="638"/>
      <c r="I14" s="638"/>
      <c r="J14" s="638"/>
      <c r="K14" s="638"/>
      <c r="L14" s="638"/>
      <c r="M14" s="638"/>
      <c r="N14" s="638"/>
      <c r="O14" s="638"/>
      <c r="P14" s="638"/>
      <c r="Q14" s="639"/>
      <c r="R14" s="424"/>
      <c r="S14" s="413"/>
      <c r="T14" s="443"/>
      <c r="U14" s="443"/>
      <c r="V14" s="830"/>
      <c r="W14" s="443"/>
      <c r="X14" s="443"/>
    </row>
    <row r="15" spans="1:24" ht="9.75" customHeight="1" x14ac:dyDescent="0.2">
      <c r="A15" s="413"/>
      <c r="B15" s="423"/>
      <c r="C15" s="1453" t="s">
        <v>78</v>
      </c>
      <c r="D15" s="1453"/>
      <c r="E15" s="431"/>
      <c r="F15" s="431"/>
      <c r="G15" s="431"/>
      <c r="H15" s="431"/>
      <c r="I15" s="431"/>
      <c r="J15" s="431"/>
      <c r="K15" s="431"/>
      <c r="L15" s="431"/>
      <c r="M15" s="431"/>
      <c r="N15" s="431"/>
      <c r="O15" s="431"/>
      <c r="P15" s="431"/>
      <c r="Q15" s="521"/>
      <c r="R15" s="424"/>
      <c r="S15" s="413"/>
      <c r="T15" s="443"/>
      <c r="U15" s="443"/>
      <c r="V15" s="830"/>
      <c r="W15" s="443"/>
      <c r="X15" s="443"/>
    </row>
    <row r="16" spans="1:24" s="643" customFormat="1" ht="22.5" customHeight="1" x14ac:dyDescent="0.2">
      <c r="A16" s="640"/>
      <c r="B16" s="641"/>
      <c r="C16" s="1454" t="s">
        <v>68</v>
      </c>
      <c r="D16" s="1454"/>
      <c r="E16" s="409">
        <f t="shared" ref="E16:P16" si="0">+E9</f>
        <v>615654</v>
      </c>
      <c r="F16" s="410">
        <f t="shared" si="0"/>
        <v>604314</v>
      </c>
      <c r="G16" s="410">
        <f t="shared" si="0"/>
        <v>590605</v>
      </c>
      <c r="H16" s="410">
        <f t="shared" si="0"/>
        <v>573382</v>
      </c>
      <c r="I16" s="410">
        <f t="shared" si="0"/>
        <v>554070</v>
      </c>
      <c r="J16" s="410">
        <f t="shared" si="0"/>
        <v>536656</v>
      </c>
      <c r="K16" s="410">
        <f t="shared" si="0"/>
        <v>532698</v>
      </c>
      <c r="L16" s="410">
        <f t="shared" si="0"/>
        <v>536581</v>
      </c>
      <c r="M16" s="410">
        <f t="shared" si="0"/>
        <v>538713</v>
      </c>
      <c r="N16" s="410">
        <f t="shared" si="0"/>
        <v>542030</v>
      </c>
      <c r="O16" s="410">
        <f t="shared" si="0"/>
        <v>550250</v>
      </c>
      <c r="P16" s="410">
        <f t="shared" si="0"/>
        <v>555167</v>
      </c>
      <c r="Q16" s="410">
        <f>+Q9</f>
        <v>570380</v>
      </c>
      <c r="R16" s="642"/>
      <c r="S16" s="640"/>
      <c r="T16" s="832"/>
      <c r="U16" s="865"/>
      <c r="V16" s="830"/>
      <c r="W16" s="1011"/>
      <c r="X16" s="832"/>
    </row>
    <row r="17" spans="1:24" ht="22.5" customHeight="1" x14ac:dyDescent="0.2">
      <c r="A17" s="413"/>
      <c r="B17" s="423"/>
      <c r="C17" s="591"/>
      <c r="D17" s="477" t="s">
        <v>72</v>
      </c>
      <c r="E17" s="152">
        <v>299432</v>
      </c>
      <c r="F17" s="162">
        <v>294294</v>
      </c>
      <c r="G17" s="162">
        <v>287168</v>
      </c>
      <c r="H17" s="162">
        <v>278654</v>
      </c>
      <c r="I17" s="162">
        <v>268637</v>
      </c>
      <c r="J17" s="162">
        <v>256915</v>
      </c>
      <c r="K17" s="162">
        <v>252539</v>
      </c>
      <c r="L17" s="162">
        <v>252227</v>
      </c>
      <c r="M17" s="162">
        <v>253291</v>
      </c>
      <c r="N17" s="162">
        <v>256753</v>
      </c>
      <c r="O17" s="162">
        <v>262397</v>
      </c>
      <c r="P17" s="162">
        <v>267051</v>
      </c>
      <c r="Q17" s="162">
        <v>274362</v>
      </c>
      <c r="R17" s="424"/>
      <c r="S17" s="413"/>
      <c r="T17" s="443"/>
      <c r="U17" s="443"/>
      <c r="V17" s="1012"/>
      <c r="W17" s="968"/>
      <c r="X17" s="443"/>
    </row>
    <row r="18" spans="1:24" ht="15.75" customHeight="1" x14ac:dyDescent="0.2">
      <c r="A18" s="413"/>
      <c r="B18" s="423"/>
      <c r="C18" s="591"/>
      <c r="D18" s="477" t="s">
        <v>71</v>
      </c>
      <c r="E18" s="152">
        <v>316222</v>
      </c>
      <c r="F18" s="162">
        <v>310020</v>
      </c>
      <c r="G18" s="162">
        <v>303437</v>
      </c>
      <c r="H18" s="162">
        <v>294728</v>
      </c>
      <c r="I18" s="162">
        <v>285433</v>
      </c>
      <c r="J18" s="162">
        <v>279741</v>
      </c>
      <c r="K18" s="162">
        <v>280159</v>
      </c>
      <c r="L18" s="162">
        <v>284354</v>
      </c>
      <c r="M18" s="162">
        <v>285422</v>
      </c>
      <c r="N18" s="162">
        <v>285277</v>
      </c>
      <c r="O18" s="162">
        <v>287853</v>
      </c>
      <c r="P18" s="162">
        <v>288116</v>
      </c>
      <c r="Q18" s="162">
        <v>296018</v>
      </c>
      <c r="R18" s="424"/>
      <c r="S18" s="413"/>
      <c r="T18" s="443"/>
      <c r="U18" s="443"/>
      <c r="V18" s="830"/>
      <c r="W18" s="443"/>
      <c r="X18" s="443"/>
    </row>
    <row r="19" spans="1:24" ht="22.5" customHeight="1" x14ac:dyDescent="0.2">
      <c r="A19" s="413"/>
      <c r="B19" s="423"/>
      <c r="C19" s="591"/>
      <c r="D19" s="477" t="s">
        <v>228</v>
      </c>
      <c r="E19" s="152">
        <v>77891</v>
      </c>
      <c r="F19" s="162">
        <v>76570</v>
      </c>
      <c r="G19" s="162">
        <v>74342</v>
      </c>
      <c r="H19" s="162">
        <v>69680</v>
      </c>
      <c r="I19" s="162">
        <v>65808</v>
      </c>
      <c r="J19" s="162">
        <v>60609</v>
      </c>
      <c r="K19" s="162">
        <v>60832</v>
      </c>
      <c r="L19" s="162">
        <v>63155</v>
      </c>
      <c r="M19" s="162">
        <v>67548</v>
      </c>
      <c r="N19" s="162">
        <v>71287</v>
      </c>
      <c r="O19" s="162">
        <v>71290</v>
      </c>
      <c r="P19" s="162">
        <v>69222</v>
      </c>
      <c r="Q19" s="162">
        <v>72870</v>
      </c>
      <c r="R19" s="424"/>
      <c r="S19" s="413"/>
      <c r="T19" s="443"/>
      <c r="U19" s="443"/>
      <c r="V19" s="830"/>
      <c r="W19" s="443"/>
      <c r="X19" s="443"/>
    </row>
    <row r="20" spans="1:24" ht="15.75" customHeight="1" x14ac:dyDescent="0.2">
      <c r="A20" s="413"/>
      <c r="B20" s="423"/>
      <c r="C20" s="591"/>
      <c r="D20" s="477" t="s">
        <v>229</v>
      </c>
      <c r="E20" s="152">
        <v>537763</v>
      </c>
      <c r="F20" s="162">
        <v>527744</v>
      </c>
      <c r="G20" s="162">
        <v>516263</v>
      </c>
      <c r="H20" s="162">
        <v>503702</v>
      </c>
      <c r="I20" s="162">
        <v>488262</v>
      </c>
      <c r="J20" s="162">
        <v>476047</v>
      </c>
      <c r="K20" s="162">
        <v>471866</v>
      </c>
      <c r="L20" s="162">
        <v>473426</v>
      </c>
      <c r="M20" s="162">
        <v>471165</v>
      </c>
      <c r="N20" s="162">
        <v>470743</v>
      </c>
      <c r="O20" s="162">
        <v>478960</v>
      </c>
      <c r="P20" s="162">
        <v>485945</v>
      </c>
      <c r="Q20" s="162">
        <v>497510</v>
      </c>
      <c r="R20" s="424"/>
      <c r="S20" s="413"/>
      <c r="T20" s="830"/>
      <c r="U20" s="968"/>
      <c r="V20" s="830"/>
      <c r="W20" s="443"/>
      <c r="X20" s="443"/>
    </row>
    <row r="21" spans="1:24" ht="22.5" customHeight="1" x14ac:dyDescent="0.2">
      <c r="A21" s="413"/>
      <c r="B21" s="423"/>
      <c r="C21" s="591"/>
      <c r="D21" s="477" t="s">
        <v>218</v>
      </c>
      <c r="E21" s="152">
        <v>66823</v>
      </c>
      <c r="F21" s="162">
        <v>65435</v>
      </c>
      <c r="G21" s="162">
        <v>64130</v>
      </c>
      <c r="H21" s="162">
        <v>61280</v>
      </c>
      <c r="I21" s="162">
        <v>58854</v>
      </c>
      <c r="J21" s="162">
        <v>55386</v>
      </c>
      <c r="K21" s="162">
        <v>56806</v>
      </c>
      <c r="L21" s="162">
        <v>59466</v>
      </c>
      <c r="M21" s="162">
        <v>62630</v>
      </c>
      <c r="N21" s="162">
        <v>63545</v>
      </c>
      <c r="O21" s="162">
        <v>62182</v>
      </c>
      <c r="P21" s="162">
        <v>59726</v>
      </c>
      <c r="Q21" s="162">
        <v>61992</v>
      </c>
      <c r="R21" s="424"/>
      <c r="S21" s="413"/>
      <c r="T21" s="443"/>
      <c r="U21" s="968"/>
      <c r="V21" s="1009"/>
      <c r="W21" s="830"/>
      <c r="X21" s="443"/>
    </row>
    <row r="22" spans="1:24" ht="15.75" customHeight="1" x14ac:dyDescent="0.2">
      <c r="A22" s="413"/>
      <c r="B22" s="423"/>
      <c r="C22" s="591"/>
      <c r="D22" s="477" t="s">
        <v>230</v>
      </c>
      <c r="E22" s="152">
        <v>548831</v>
      </c>
      <c r="F22" s="162">
        <v>538879</v>
      </c>
      <c r="G22" s="162">
        <v>526475</v>
      </c>
      <c r="H22" s="162">
        <v>512102</v>
      </c>
      <c r="I22" s="162">
        <v>495216</v>
      </c>
      <c r="J22" s="162">
        <v>481270</v>
      </c>
      <c r="K22" s="162">
        <v>475892</v>
      </c>
      <c r="L22" s="162">
        <v>477115</v>
      </c>
      <c r="M22" s="162">
        <v>476083</v>
      </c>
      <c r="N22" s="162">
        <v>478485</v>
      </c>
      <c r="O22" s="162">
        <v>488068</v>
      </c>
      <c r="P22" s="162">
        <v>495441</v>
      </c>
      <c r="Q22" s="162">
        <v>508388</v>
      </c>
      <c r="R22" s="424"/>
      <c r="S22" s="413"/>
      <c r="T22" s="443"/>
      <c r="U22" s="968"/>
      <c r="V22" s="1009"/>
      <c r="W22" s="443"/>
      <c r="X22" s="443"/>
    </row>
    <row r="23" spans="1:24" ht="15" customHeight="1" x14ac:dyDescent="0.2">
      <c r="A23" s="413"/>
      <c r="B23" s="423"/>
      <c r="C23" s="477"/>
      <c r="D23" s="479" t="s">
        <v>337</v>
      </c>
      <c r="E23" s="152">
        <v>21962</v>
      </c>
      <c r="F23" s="162">
        <v>21776</v>
      </c>
      <c r="G23" s="162">
        <v>21245</v>
      </c>
      <c r="H23" s="162">
        <v>19549</v>
      </c>
      <c r="I23" s="162">
        <v>18270</v>
      </c>
      <c r="J23" s="162">
        <v>18011</v>
      </c>
      <c r="K23" s="162">
        <v>18259</v>
      </c>
      <c r="L23" s="162">
        <v>18056</v>
      </c>
      <c r="M23" s="162">
        <v>18258</v>
      </c>
      <c r="N23" s="162">
        <v>19450</v>
      </c>
      <c r="O23" s="162">
        <v>19787</v>
      </c>
      <c r="P23" s="162">
        <v>20944</v>
      </c>
      <c r="Q23" s="162">
        <v>21456</v>
      </c>
      <c r="R23" s="424"/>
      <c r="S23" s="413"/>
      <c r="T23" s="443"/>
      <c r="U23" s="443"/>
      <c r="V23" s="830"/>
      <c r="W23" s="968"/>
      <c r="X23" s="443"/>
    </row>
    <row r="24" spans="1:24" ht="15" customHeight="1" x14ac:dyDescent="0.2">
      <c r="A24" s="413"/>
      <c r="B24" s="423"/>
      <c r="C24" s="206"/>
      <c r="D24" s="98" t="s">
        <v>219</v>
      </c>
      <c r="E24" s="152">
        <v>164328</v>
      </c>
      <c r="F24" s="162">
        <v>160659</v>
      </c>
      <c r="G24" s="162">
        <v>155959</v>
      </c>
      <c r="H24" s="162">
        <v>152477</v>
      </c>
      <c r="I24" s="162">
        <v>147675</v>
      </c>
      <c r="J24" s="162">
        <v>142345</v>
      </c>
      <c r="K24" s="162">
        <v>138860</v>
      </c>
      <c r="L24" s="162">
        <v>138725</v>
      </c>
      <c r="M24" s="162">
        <v>136398</v>
      </c>
      <c r="N24" s="162">
        <v>135587</v>
      </c>
      <c r="O24" s="162">
        <v>136236</v>
      </c>
      <c r="P24" s="162">
        <v>137870</v>
      </c>
      <c r="Q24" s="162">
        <v>140438</v>
      </c>
      <c r="R24" s="424"/>
      <c r="S24" s="413"/>
      <c r="T24" s="443"/>
      <c r="U24" s="443"/>
      <c r="V24" s="830"/>
      <c r="W24" s="443"/>
      <c r="X24" s="443"/>
    </row>
    <row r="25" spans="1:24" ht="15" customHeight="1" x14ac:dyDescent="0.2">
      <c r="A25" s="413"/>
      <c r="B25" s="423"/>
      <c r="C25" s="206"/>
      <c r="D25" s="98" t="s">
        <v>167</v>
      </c>
      <c r="E25" s="152">
        <v>359368</v>
      </c>
      <c r="F25" s="162">
        <v>353415</v>
      </c>
      <c r="G25" s="162">
        <v>346351</v>
      </c>
      <c r="H25" s="162">
        <v>337306</v>
      </c>
      <c r="I25" s="162">
        <v>326554</v>
      </c>
      <c r="J25" s="162">
        <v>318256</v>
      </c>
      <c r="K25" s="162">
        <v>316189</v>
      </c>
      <c r="L25" s="162">
        <v>317806</v>
      </c>
      <c r="M25" s="162">
        <v>318515</v>
      </c>
      <c r="N25" s="162">
        <v>319559</v>
      </c>
      <c r="O25" s="162">
        <v>327720</v>
      </c>
      <c r="P25" s="162">
        <v>331958</v>
      </c>
      <c r="Q25" s="162">
        <v>341449</v>
      </c>
      <c r="R25" s="424"/>
      <c r="S25" s="413"/>
      <c r="T25" s="443"/>
      <c r="U25" s="443"/>
      <c r="V25" s="830"/>
      <c r="W25" s="443"/>
      <c r="X25" s="443"/>
    </row>
    <row r="26" spans="1:24" ht="15" customHeight="1" x14ac:dyDescent="0.2">
      <c r="A26" s="413"/>
      <c r="B26" s="423"/>
      <c r="C26" s="206"/>
      <c r="D26" s="98" t="s">
        <v>220</v>
      </c>
      <c r="E26" s="152">
        <v>3173</v>
      </c>
      <c r="F26" s="162">
        <v>3029</v>
      </c>
      <c r="G26" s="162">
        <v>2920</v>
      </c>
      <c r="H26" s="162">
        <v>2770</v>
      </c>
      <c r="I26" s="162">
        <v>2717</v>
      </c>
      <c r="J26" s="162">
        <v>2658</v>
      </c>
      <c r="K26" s="162">
        <v>2584</v>
      </c>
      <c r="L26" s="162">
        <v>2528</v>
      </c>
      <c r="M26" s="162">
        <v>2912</v>
      </c>
      <c r="N26" s="162">
        <v>3889</v>
      </c>
      <c r="O26" s="162">
        <v>4325</v>
      </c>
      <c r="P26" s="162">
        <v>4669</v>
      </c>
      <c r="Q26" s="162">
        <v>5045</v>
      </c>
      <c r="R26" s="424"/>
      <c r="S26" s="413"/>
      <c r="T26" s="443"/>
      <c r="U26" s="443"/>
      <c r="V26" s="830"/>
      <c r="W26" s="443"/>
      <c r="X26" s="443"/>
    </row>
    <row r="27" spans="1:24" ht="22.5" customHeight="1" x14ac:dyDescent="0.2">
      <c r="A27" s="413"/>
      <c r="B27" s="423"/>
      <c r="C27" s="591"/>
      <c r="D27" s="477" t="s">
        <v>231</v>
      </c>
      <c r="E27" s="152">
        <v>312019</v>
      </c>
      <c r="F27" s="162">
        <v>306211</v>
      </c>
      <c r="G27" s="162">
        <v>299717</v>
      </c>
      <c r="H27" s="162">
        <v>287635</v>
      </c>
      <c r="I27" s="162">
        <v>274700</v>
      </c>
      <c r="J27" s="162">
        <v>263390</v>
      </c>
      <c r="K27" s="162">
        <v>263682</v>
      </c>
      <c r="L27" s="162">
        <v>268234</v>
      </c>
      <c r="M27" s="162">
        <v>272614</v>
      </c>
      <c r="N27" s="162">
        <v>278941</v>
      </c>
      <c r="O27" s="162">
        <v>287609</v>
      </c>
      <c r="P27" s="162">
        <v>295128</v>
      </c>
      <c r="Q27" s="162">
        <v>305668</v>
      </c>
      <c r="R27" s="424"/>
      <c r="S27" s="413"/>
      <c r="T27" s="443"/>
      <c r="U27" s="865"/>
      <c r="V27" s="830"/>
      <c r="W27" s="443"/>
      <c r="X27" s="443"/>
    </row>
    <row r="28" spans="1:24" ht="15.75" customHeight="1" x14ac:dyDescent="0.2">
      <c r="A28" s="413"/>
      <c r="B28" s="423"/>
      <c r="C28" s="591"/>
      <c r="D28" s="477" t="s">
        <v>232</v>
      </c>
      <c r="E28" s="152">
        <v>303635</v>
      </c>
      <c r="F28" s="162">
        <v>298103</v>
      </c>
      <c r="G28" s="162">
        <v>290888</v>
      </c>
      <c r="H28" s="162">
        <v>285747</v>
      </c>
      <c r="I28" s="162">
        <v>279370</v>
      </c>
      <c r="J28" s="162">
        <v>273266</v>
      </c>
      <c r="K28" s="162">
        <v>269016</v>
      </c>
      <c r="L28" s="162">
        <v>268347</v>
      </c>
      <c r="M28" s="162">
        <v>266099</v>
      </c>
      <c r="N28" s="162">
        <v>263089</v>
      </c>
      <c r="O28" s="162">
        <v>262641</v>
      </c>
      <c r="P28" s="162">
        <v>260039</v>
      </c>
      <c r="Q28" s="162">
        <v>264712</v>
      </c>
      <c r="R28" s="424"/>
      <c r="S28" s="413"/>
      <c r="T28" s="443"/>
      <c r="U28" s="865"/>
      <c r="V28" s="830"/>
      <c r="W28" s="443"/>
      <c r="X28" s="443"/>
    </row>
    <row r="29" spans="1:24" ht="22.5" customHeight="1" x14ac:dyDescent="0.2">
      <c r="A29" s="413"/>
      <c r="B29" s="423"/>
      <c r="C29" s="591"/>
      <c r="D29" s="477" t="s">
        <v>233</v>
      </c>
      <c r="E29" s="152">
        <v>34491</v>
      </c>
      <c r="F29" s="162">
        <v>33797</v>
      </c>
      <c r="G29" s="162">
        <v>33607</v>
      </c>
      <c r="H29" s="162">
        <v>33220</v>
      </c>
      <c r="I29" s="162">
        <v>32421</v>
      </c>
      <c r="J29" s="162">
        <v>31794</v>
      </c>
      <c r="K29" s="162">
        <v>31455</v>
      </c>
      <c r="L29" s="162">
        <v>31138</v>
      </c>
      <c r="M29" s="162">
        <v>30953</v>
      </c>
      <c r="N29" s="162">
        <v>31155</v>
      </c>
      <c r="O29" s="162">
        <v>31440</v>
      </c>
      <c r="P29" s="162">
        <v>31614</v>
      </c>
      <c r="Q29" s="162">
        <v>31963</v>
      </c>
      <c r="R29" s="424"/>
      <c r="S29" s="413"/>
      <c r="T29" s="443"/>
      <c r="U29" s="443"/>
      <c r="V29" s="830"/>
      <c r="W29" s="443"/>
      <c r="X29" s="443"/>
    </row>
    <row r="30" spans="1:24" ht="15.75" customHeight="1" x14ac:dyDescent="0.2">
      <c r="A30" s="413"/>
      <c r="B30" s="423"/>
      <c r="C30" s="591"/>
      <c r="D30" s="477" t="s">
        <v>234</v>
      </c>
      <c r="E30" s="152">
        <v>131991</v>
      </c>
      <c r="F30" s="162">
        <v>129126</v>
      </c>
      <c r="G30" s="162">
        <v>126330</v>
      </c>
      <c r="H30" s="162">
        <v>123161</v>
      </c>
      <c r="I30" s="162">
        <v>118841</v>
      </c>
      <c r="J30" s="162">
        <v>116703</v>
      </c>
      <c r="K30" s="162">
        <v>114433</v>
      </c>
      <c r="L30" s="162">
        <v>113829</v>
      </c>
      <c r="M30" s="162">
        <v>111745</v>
      </c>
      <c r="N30" s="162">
        <v>111607</v>
      </c>
      <c r="O30" s="162">
        <v>112821</v>
      </c>
      <c r="P30" s="162">
        <v>113722</v>
      </c>
      <c r="Q30" s="162">
        <v>114732</v>
      </c>
      <c r="R30" s="424"/>
      <c r="S30" s="413"/>
      <c r="T30" s="443"/>
      <c r="U30" s="443"/>
      <c r="V30" s="830"/>
      <c r="W30" s="443"/>
      <c r="X30" s="443"/>
    </row>
    <row r="31" spans="1:24" ht="15.75" customHeight="1" x14ac:dyDescent="0.2">
      <c r="A31" s="413"/>
      <c r="B31" s="423"/>
      <c r="C31" s="591"/>
      <c r="D31" s="477" t="s">
        <v>235</v>
      </c>
      <c r="E31" s="152">
        <v>99324</v>
      </c>
      <c r="F31" s="162">
        <v>97698</v>
      </c>
      <c r="G31" s="162">
        <v>94855</v>
      </c>
      <c r="H31" s="162">
        <v>91960</v>
      </c>
      <c r="I31" s="162">
        <v>89456</v>
      </c>
      <c r="J31" s="162">
        <v>87001</v>
      </c>
      <c r="K31" s="162">
        <v>85419</v>
      </c>
      <c r="L31" s="162">
        <v>85219</v>
      </c>
      <c r="M31" s="162">
        <v>84160</v>
      </c>
      <c r="N31" s="162">
        <v>85452</v>
      </c>
      <c r="O31" s="162">
        <v>87497</v>
      </c>
      <c r="P31" s="162">
        <v>89430</v>
      </c>
      <c r="Q31" s="162">
        <v>91390</v>
      </c>
      <c r="R31" s="424"/>
      <c r="S31" s="413"/>
      <c r="T31" s="443"/>
      <c r="U31" s="443"/>
      <c r="V31" s="830"/>
      <c r="W31" s="443"/>
      <c r="X31" s="443"/>
    </row>
    <row r="32" spans="1:24" ht="15.75" customHeight="1" x14ac:dyDescent="0.2">
      <c r="A32" s="413"/>
      <c r="B32" s="423"/>
      <c r="C32" s="591"/>
      <c r="D32" s="477" t="s">
        <v>236</v>
      </c>
      <c r="E32" s="152">
        <v>122451</v>
      </c>
      <c r="F32" s="162">
        <v>120715</v>
      </c>
      <c r="G32" s="162">
        <v>117972</v>
      </c>
      <c r="H32" s="162">
        <v>114285</v>
      </c>
      <c r="I32" s="162">
        <v>110428</v>
      </c>
      <c r="J32" s="162">
        <v>106137</v>
      </c>
      <c r="K32" s="162">
        <v>103702</v>
      </c>
      <c r="L32" s="162">
        <v>104736</v>
      </c>
      <c r="M32" s="162">
        <v>103683</v>
      </c>
      <c r="N32" s="162">
        <v>105323</v>
      </c>
      <c r="O32" s="162">
        <v>108087</v>
      </c>
      <c r="P32" s="162">
        <v>109979</v>
      </c>
      <c r="Q32" s="162">
        <v>113943</v>
      </c>
      <c r="R32" s="424"/>
      <c r="S32" s="413"/>
      <c r="T32" s="443"/>
      <c r="U32" s="443"/>
      <c r="V32" s="830"/>
      <c r="W32" s="443"/>
      <c r="X32" s="443"/>
    </row>
    <row r="33" spans="1:24" ht="15.75" customHeight="1" x14ac:dyDescent="0.2">
      <c r="A33" s="413"/>
      <c r="B33" s="423"/>
      <c r="C33" s="591"/>
      <c r="D33" s="477" t="s">
        <v>237</v>
      </c>
      <c r="E33" s="152">
        <v>146239</v>
      </c>
      <c r="F33" s="162">
        <v>143998</v>
      </c>
      <c r="G33" s="162">
        <v>140771</v>
      </c>
      <c r="H33" s="162">
        <v>136100</v>
      </c>
      <c r="I33" s="162">
        <v>130625</v>
      </c>
      <c r="J33" s="162">
        <v>124801</v>
      </c>
      <c r="K33" s="162">
        <v>124014</v>
      </c>
      <c r="L33" s="162">
        <v>127026</v>
      </c>
      <c r="M33" s="162">
        <v>129567</v>
      </c>
      <c r="N33" s="162">
        <v>133008</v>
      </c>
      <c r="O33" s="162">
        <v>135208</v>
      </c>
      <c r="P33" s="162">
        <v>136337</v>
      </c>
      <c r="Q33" s="162">
        <v>141642</v>
      </c>
      <c r="R33" s="424"/>
      <c r="S33" s="413"/>
      <c r="T33" s="443"/>
      <c r="U33" s="443"/>
      <c r="V33" s="830"/>
      <c r="W33" s="443"/>
      <c r="X33" s="443"/>
    </row>
    <row r="34" spans="1:24" ht="15.75" customHeight="1" x14ac:dyDescent="0.2">
      <c r="A34" s="413"/>
      <c r="B34" s="423"/>
      <c r="C34" s="591"/>
      <c r="D34" s="477" t="s">
        <v>238</v>
      </c>
      <c r="E34" s="152">
        <v>81158</v>
      </c>
      <c r="F34" s="162">
        <v>78980</v>
      </c>
      <c r="G34" s="162">
        <v>77070</v>
      </c>
      <c r="H34" s="162">
        <v>74656</v>
      </c>
      <c r="I34" s="162">
        <v>72299</v>
      </c>
      <c r="J34" s="162">
        <v>70220</v>
      </c>
      <c r="K34" s="162">
        <v>73675</v>
      </c>
      <c r="L34" s="162">
        <v>74633</v>
      </c>
      <c r="M34" s="162">
        <v>78605</v>
      </c>
      <c r="N34" s="162">
        <v>75485</v>
      </c>
      <c r="O34" s="162">
        <v>75197</v>
      </c>
      <c r="P34" s="162">
        <v>74085</v>
      </c>
      <c r="Q34" s="162">
        <v>76710</v>
      </c>
      <c r="R34" s="424"/>
      <c r="S34" s="413"/>
      <c r="T34" s="443"/>
      <c r="U34" s="443"/>
      <c r="V34" s="833"/>
      <c r="W34" s="443"/>
      <c r="X34" s="443"/>
    </row>
    <row r="35" spans="1:24" ht="22.5" customHeight="1" x14ac:dyDescent="0.2">
      <c r="A35" s="413"/>
      <c r="B35" s="423"/>
      <c r="C35" s="591"/>
      <c r="D35" s="477" t="s">
        <v>191</v>
      </c>
      <c r="E35" s="152">
        <v>258153</v>
      </c>
      <c r="F35" s="162">
        <v>252382</v>
      </c>
      <c r="G35" s="162">
        <v>245181</v>
      </c>
      <c r="H35" s="162">
        <v>239749</v>
      </c>
      <c r="I35" s="162">
        <v>233205</v>
      </c>
      <c r="J35" s="162">
        <v>229702</v>
      </c>
      <c r="K35" s="162">
        <v>230567</v>
      </c>
      <c r="L35" s="162">
        <v>235743</v>
      </c>
      <c r="M35" s="162">
        <v>232848</v>
      </c>
      <c r="N35" s="162">
        <v>230249</v>
      </c>
      <c r="O35" s="162">
        <v>230399</v>
      </c>
      <c r="P35" s="162">
        <v>231005</v>
      </c>
      <c r="Q35" s="162">
        <v>235032</v>
      </c>
      <c r="R35" s="424"/>
      <c r="S35" s="413"/>
      <c r="T35" s="443"/>
      <c r="U35" s="443"/>
      <c r="V35" s="830"/>
      <c r="W35" s="443"/>
      <c r="X35" s="443"/>
    </row>
    <row r="36" spans="1:24" ht="15.75" customHeight="1" x14ac:dyDescent="0.2">
      <c r="A36" s="413"/>
      <c r="B36" s="423"/>
      <c r="C36" s="591"/>
      <c r="D36" s="477" t="s">
        <v>192</v>
      </c>
      <c r="E36" s="152">
        <v>109917</v>
      </c>
      <c r="F36" s="162">
        <v>105964</v>
      </c>
      <c r="G36" s="162">
        <v>104303</v>
      </c>
      <c r="H36" s="162">
        <v>101528</v>
      </c>
      <c r="I36" s="162">
        <v>97848</v>
      </c>
      <c r="J36" s="162">
        <v>94526</v>
      </c>
      <c r="K36" s="162">
        <v>93439</v>
      </c>
      <c r="L36" s="162">
        <v>93927</v>
      </c>
      <c r="M36" s="162">
        <v>94153</v>
      </c>
      <c r="N36" s="162">
        <v>94712</v>
      </c>
      <c r="O36" s="162">
        <v>95898</v>
      </c>
      <c r="P36" s="162">
        <v>98159</v>
      </c>
      <c r="Q36" s="162">
        <v>101281</v>
      </c>
      <c r="R36" s="424"/>
      <c r="S36" s="413"/>
      <c r="T36" s="443"/>
      <c r="U36" s="443"/>
      <c r="V36" s="830"/>
      <c r="W36" s="443"/>
      <c r="X36" s="443"/>
    </row>
    <row r="37" spans="1:24" ht="15.75" customHeight="1" x14ac:dyDescent="0.2">
      <c r="A37" s="413"/>
      <c r="B37" s="423"/>
      <c r="C37" s="591"/>
      <c r="D37" s="477" t="s">
        <v>59</v>
      </c>
      <c r="E37" s="152">
        <v>144972</v>
      </c>
      <c r="F37" s="162">
        <v>144280</v>
      </c>
      <c r="G37" s="162">
        <v>141875</v>
      </c>
      <c r="H37" s="162">
        <v>137895</v>
      </c>
      <c r="I37" s="162">
        <v>134401</v>
      </c>
      <c r="J37" s="162">
        <v>127865</v>
      </c>
      <c r="K37" s="162">
        <v>126012</v>
      </c>
      <c r="L37" s="162">
        <v>125193</v>
      </c>
      <c r="M37" s="162">
        <v>127937</v>
      </c>
      <c r="N37" s="162">
        <v>128826</v>
      </c>
      <c r="O37" s="162">
        <v>128915</v>
      </c>
      <c r="P37" s="162">
        <v>130454</v>
      </c>
      <c r="Q37" s="162">
        <v>135724</v>
      </c>
      <c r="R37" s="424"/>
      <c r="S37" s="413"/>
      <c r="T37" s="443"/>
      <c r="U37" s="443"/>
      <c r="V37" s="830"/>
      <c r="W37" s="443"/>
      <c r="X37" s="443"/>
    </row>
    <row r="38" spans="1:24" ht="15.75" customHeight="1" x14ac:dyDescent="0.2">
      <c r="A38" s="413"/>
      <c r="B38" s="423"/>
      <c r="C38" s="591"/>
      <c r="D38" s="477" t="s">
        <v>194</v>
      </c>
      <c r="E38" s="152">
        <v>38697</v>
      </c>
      <c r="F38" s="162">
        <v>38745</v>
      </c>
      <c r="G38" s="162">
        <v>38327</v>
      </c>
      <c r="H38" s="162">
        <v>36677</v>
      </c>
      <c r="I38" s="162">
        <v>34622</v>
      </c>
      <c r="J38" s="162">
        <v>33536</v>
      </c>
      <c r="K38" s="162">
        <v>33789</v>
      </c>
      <c r="L38" s="162">
        <v>33337</v>
      </c>
      <c r="M38" s="162">
        <v>34258</v>
      </c>
      <c r="N38" s="162">
        <v>35246</v>
      </c>
      <c r="O38" s="162">
        <v>35417</v>
      </c>
      <c r="P38" s="162">
        <v>35787</v>
      </c>
      <c r="Q38" s="162">
        <v>37321</v>
      </c>
      <c r="R38" s="424"/>
      <c r="S38" s="413"/>
      <c r="V38" s="735"/>
    </row>
    <row r="39" spans="1:24" ht="15.75" customHeight="1" x14ac:dyDescent="0.2">
      <c r="A39" s="413"/>
      <c r="B39" s="423"/>
      <c r="C39" s="591"/>
      <c r="D39" s="477" t="s">
        <v>195</v>
      </c>
      <c r="E39" s="152">
        <v>29222</v>
      </c>
      <c r="F39" s="162">
        <v>28486</v>
      </c>
      <c r="G39" s="162">
        <v>26890</v>
      </c>
      <c r="H39" s="162">
        <v>23474</v>
      </c>
      <c r="I39" s="162">
        <v>20368</v>
      </c>
      <c r="J39" s="162">
        <v>17852</v>
      </c>
      <c r="K39" s="162">
        <v>16369</v>
      </c>
      <c r="L39" s="162">
        <v>15761</v>
      </c>
      <c r="M39" s="162">
        <v>16966</v>
      </c>
      <c r="N39" s="162">
        <v>19817</v>
      </c>
      <c r="O39" s="162">
        <v>26014</v>
      </c>
      <c r="P39" s="162">
        <v>26206</v>
      </c>
      <c r="Q39" s="162">
        <v>27392</v>
      </c>
      <c r="R39" s="424"/>
      <c r="S39" s="413"/>
      <c r="V39" s="735"/>
    </row>
    <row r="40" spans="1:24" ht="15.75" customHeight="1" x14ac:dyDescent="0.2">
      <c r="A40" s="413"/>
      <c r="B40" s="423"/>
      <c r="C40" s="591"/>
      <c r="D40" s="477" t="s">
        <v>131</v>
      </c>
      <c r="E40" s="152">
        <v>11617</v>
      </c>
      <c r="F40" s="162">
        <v>11585</v>
      </c>
      <c r="G40" s="162">
        <v>11495</v>
      </c>
      <c r="H40" s="162">
        <v>11459</v>
      </c>
      <c r="I40" s="162">
        <v>11360</v>
      </c>
      <c r="J40" s="162">
        <v>11231</v>
      </c>
      <c r="K40" s="162">
        <v>10940</v>
      </c>
      <c r="L40" s="162">
        <v>10906</v>
      </c>
      <c r="M40" s="162">
        <v>10878</v>
      </c>
      <c r="N40" s="162">
        <v>10854</v>
      </c>
      <c r="O40" s="162">
        <v>10799</v>
      </c>
      <c r="P40" s="162">
        <v>10779</v>
      </c>
      <c r="Q40" s="162">
        <v>10753</v>
      </c>
      <c r="R40" s="424"/>
      <c r="S40" s="413"/>
      <c r="V40" s="735"/>
    </row>
    <row r="41" spans="1:24" ht="15.75" customHeight="1" x14ac:dyDescent="0.2">
      <c r="A41" s="413"/>
      <c r="B41" s="423"/>
      <c r="C41" s="591"/>
      <c r="D41" s="477" t="s">
        <v>132</v>
      </c>
      <c r="E41" s="152">
        <v>23076</v>
      </c>
      <c r="F41" s="162">
        <v>22872</v>
      </c>
      <c r="G41" s="162">
        <v>22534</v>
      </c>
      <c r="H41" s="162">
        <v>22600</v>
      </c>
      <c r="I41" s="162">
        <v>22266</v>
      </c>
      <c r="J41" s="162">
        <v>21944</v>
      </c>
      <c r="K41" s="162">
        <v>21582</v>
      </c>
      <c r="L41" s="162">
        <v>21714</v>
      </c>
      <c r="M41" s="162">
        <v>21673</v>
      </c>
      <c r="N41" s="162">
        <v>22326</v>
      </c>
      <c r="O41" s="162">
        <v>22808</v>
      </c>
      <c r="P41" s="162">
        <v>22777</v>
      </c>
      <c r="Q41" s="162">
        <v>22877</v>
      </c>
      <c r="R41" s="424"/>
      <c r="S41" s="413"/>
      <c r="V41" s="735"/>
    </row>
    <row r="42" spans="1:24" s="644" customFormat="1" ht="22.5" customHeight="1" x14ac:dyDescent="0.2">
      <c r="A42" s="645"/>
      <c r="B42" s="646"/>
      <c r="C42" s="749" t="s">
        <v>297</v>
      </c>
      <c r="D42" s="749"/>
      <c r="E42" s="409"/>
      <c r="F42" s="410"/>
      <c r="G42" s="410"/>
      <c r="H42" s="410"/>
      <c r="I42" s="410"/>
      <c r="J42" s="410"/>
      <c r="K42" s="410"/>
      <c r="L42" s="410"/>
      <c r="M42" s="410"/>
      <c r="N42" s="410"/>
      <c r="O42" s="410"/>
      <c r="P42" s="410"/>
      <c r="Q42" s="410"/>
      <c r="R42" s="647"/>
      <c r="S42" s="645"/>
      <c r="V42" s="735"/>
    </row>
    <row r="43" spans="1:24" ht="15.75" customHeight="1" x14ac:dyDescent="0.2">
      <c r="A43" s="413"/>
      <c r="B43" s="423"/>
      <c r="C43" s="591"/>
      <c r="D43" s="748" t="s">
        <v>644</v>
      </c>
      <c r="E43" s="152">
        <v>57897</v>
      </c>
      <c r="F43" s="152">
        <v>57540</v>
      </c>
      <c r="G43" s="152">
        <v>56658</v>
      </c>
      <c r="H43" s="152">
        <v>55127</v>
      </c>
      <c r="I43" s="152">
        <v>53312</v>
      </c>
      <c r="J43" s="152">
        <v>50698</v>
      </c>
      <c r="K43" s="152">
        <v>49853</v>
      </c>
      <c r="L43" s="152">
        <v>50526</v>
      </c>
      <c r="M43" s="152">
        <v>51166</v>
      </c>
      <c r="N43" s="152">
        <v>52766</v>
      </c>
      <c r="O43" s="152">
        <v>53173</v>
      </c>
      <c r="P43" s="152">
        <v>52629</v>
      </c>
      <c r="Q43" s="152">
        <v>55556</v>
      </c>
      <c r="R43" s="424"/>
      <c r="S43" s="413"/>
      <c r="V43" s="735"/>
    </row>
    <row r="44" spans="1:24" s="644" customFormat="1" ht="15.75" customHeight="1" x14ac:dyDescent="0.2">
      <c r="A44" s="645"/>
      <c r="B44" s="646"/>
      <c r="C44" s="648"/>
      <c r="D44" s="748" t="s">
        <v>646</v>
      </c>
      <c r="E44" s="152">
        <v>54769</v>
      </c>
      <c r="F44" s="152">
        <v>53790</v>
      </c>
      <c r="G44" s="152">
        <v>52817</v>
      </c>
      <c r="H44" s="152">
        <v>51548</v>
      </c>
      <c r="I44" s="152">
        <v>49969</v>
      </c>
      <c r="J44" s="152">
        <v>48754</v>
      </c>
      <c r="K44" s="152">
        <v>47886</v>
      </c>
      <c r="L44" s="152">
        <v>47735</v>
      </c>
      <c r="M44" s="152">
        <v>47707</v>
      </c>
      <c r="N44" s="152">
        <v>48868</v>
      </c>
      <c r="O44" s="152">
        <v>50171</v>
      </c>
      <c r="P44" s="152">
        <v>51008</v>
      </c>
      <c r="Q44" s="152">
        <v>52308</v>
      </c>
      <c r="R44" s="647"/>
      <c r="S44" s="645"/>
      <c r="V44" s="735"/>
    </row>
    <row r="45" spans="1:24" ht="15.75" customHeight="1" x14ac:dyDescent="0.2">
      <c r="A45" s="413"/>
      <c r="B45" s="426"/>
      <c r="C45" s="591"/>
      <c r="D45" s="748" t="s">
        <v>645</v>
      </c>
      <c r="E45" s="152">
        <v>54223</v>
      </c>
      <c r="F45" s="152">
        <v>53416</v>
      </c>
      <c r="G45" s="152">
        <v>52354</v>
      </c>
      <c r="H45" s="152">
        <v>51442</v>
      </c>
      <c r="I45" s="152">
        <v>50099</v>
      </c>
      <c r="J45" s="152">
        <v>48364</v>
      </c>
      <c r="K45" s="152">
        <v>47118</v>
      </c>
      <c r="L45" s="152">
        <v>46902</v>
      </c>
      <c r="M45" s="152">
        <v>46455</v>
      </c>
      <c r="N45" s="152">
        <v>47008</v>
      </c>
      <c r="O45" s="152">
        <v>47373</v>
      </c>
      <c r="P45" s="152">
        <v>48413</v>
      </c>
      <c r="Q45" s="152">
        <v>49338</v>
      </c>
      <c r="R45" s="424"/>
      <c r="S45" s="413"/>
      <c r="V45" s="735"/>
    </row>
    <row r="46" spans="1:24" ht="15.75" customHeight="1" x14ac:dyDescent="0.2">
      <c r="A46" s="413"/>
      <c r="B46" s="423"/>
      <c r="C46" s="591"/>
      <c r="D46" s="748" t="s">
        <v>647</v>
      </c>
      <c r="E46" s="152">
        <v>47714</v>
      </c>
      <c r="F46" s="152">
        <v>46607</v>
      </c>
      <c r="G46" s="152">
        <v>44919</v>
      </c>
      <c r="H46" s="152">
        <v>43509</v>
      </c>
      <c r="I46" s="152">
        <v>41740</v>
      </c>
      <c r="J46" s="152">
        <v>40138</v>
      </c>
      <c r="K46" s="152">
        <v>38918</v>
      </c>
      <c r="L46" s="152">
        <v>38452</v>
      </c>
      <c r="M46" s="152">
        <v>37495</v>
      </c>
      <c r="N46" s="152">
        <v>37216</v>
      </c>
      <c r="O46" s="152">
        <v>37745</v>
      </c>
      <c r="P46" s="152">
        <v>39137</v>
      </c>
      <c r="Q46" s="152">
        <v>39678</v>
      </c>
      <c r="R46" s="424"/>
      <c r="S46" s="413"/>
      <c r="V46" s="735"/>
    </row>
    <row r="47" spans="1:24" ht="15.75" customHeight="1" x14ac:dyDescent="0.2">
      <c r="A47" s="413"/>
      <c r="B47" s="423"/>
      <c r="C47" s="591"/>
      <c r="D47" s="748" t="s">
        <v>651</v>
      </c>
      <c r="E47" s="152">
        <v>37019</v>
      </c>
      <c r="F47" s="152">
        <v>36252</v>
      </c>
      <c r="G47" s="152">
        <v>35303</v>
      </c>
      <c r="H47" s="152">
        <v>34394</v>
      </c>
      <c r="I47" s="152">
        <v>33376</v>
      </c>
      <c r="J47" s="152">
        <v>32389</v>
      </c>
      <c r="K47" s="152">
        <v>32065</v>
      </c>
      <c r="L47" s="152">
        <v>32323</v>
      </c>
      <c r="M47" s="152">
        <v>32256</v>
      </c>
      <c r="N47" s="152">
        <v>32233</v>
      </c>
      <c r="O47" s="152">
        <v>32074</v>
      </c>
      <c r="P47" s="152">
        <v>32041</v>
      </c>
      <c r="Q47" s="152">
        <v>33143</v>
      </c>
      <c r="R47" s="424"/>
      <c r="S47" s="413"/>
      <c r="V47" s="735"/>
    </row>
    <row r="48" spans="1:24" s="427" customFormat="1" ht="22.5" customHeight="1" x14ac:dyDescent="0.2">
      <c r="A48" s="425"/>
      <c r="B48" s="426"/>
      <c r="C48" s="1448" t="s">
        <v>240</v>
      </c>
      <c r="D48" s="1449"/>
      <c r="E48" s="1449"/>
      <c r="F48" s="1449"/>
      <c r="G48" s="1449"/>
      <c r="H48" s="1449"/>
      <c r="I48" s="1449"/>
      <c r="J48" s="1449"/>
      <c r="K48" s="1449"/>
      <c r="L48" s="1449"/>
      <c r="M48" s="1449"/>
      <c r="N48" s="1449"/>
      <c r="O48" s="1449"/>
      <c r="P48" s="1449"/>
      <c r="Q48" s="1449"/>
      <c r="R48" s="456"/>
      <c r="S48" s="425"/>
      <c r="V48" s="735"/>
    </row>
    <row r="49" spans="1:22" s="427" customFormat="1" ht="13.5" customHeight="1" x14ac:dyDescent="0.2">
      <c r="A49" s="425"/>
      <c r="B49" s="426"/>
      <c r="C49" s="461" t="s">
        <v>490</v>
      </c>
      <c r="D49" s="649"/>
      <c r="E49" s="650"/>
      <c r="F49" s="426"/>
      <c r="G49" s="650"/>
      <c r="H49" s="649"/>
      <c r="I49" s="650"/>
      <c r="J49" s="905"/>
      <c r="K49" s="650"/>
      <c r="L49" s="649"/>
      <c r="M49" s="649"/>
      <c r="N49" s="649"/>
      <c r="O49" s="649"/>
      <c r="P49" s="649"/>
      <c r="Q49" s="649"/>
      <c r="R49" s="456"/>
      <c r="S49" s="425"/>
      <c r="V49" s="735"/>
    </row>
    <row r="50" spans="1:22" s="427" customFormat="1" ht="10.5" customHeight="1" x14ac:dyDescent="0.2">
      <c r="A50" s="425"/>
      <c r="B50" s="426"/>
      <c r="C50" s="1439" t="s">
        <v>399</v>
      </c>
      <c r="D50" s="1439"/>
      <c r="E50" s="1439"/>
      <c r="F50" s="1439"/>
      <c r="G50" s="1439"/>
      <c r="H50" s="1439"/>
      <c r="I50" s="1439"/>
      <c r="J50" s="1439"/>
      <c r="K50" s="1439"/>
      <c r="L50" s="1439"/>
      <c r="M50" s="1439"/>
      <c r="N50" s="1439"/>
      <c r="O50" s="1439"/>
      <c r="P50" s="1439"/>
      <c r="Q50" s="1439"/>
      <c r="R50" s="456"/>
      <c r="S50" s="425"/>
    </row>
    <row r="51" spans="1:22" x14ac:dyDescent="0.2">
      <c r="A51" s="413"/>
      <c r="B51" s="423"/>
      <c r="C51" s="423"/>
      <c r="D51" s="423"/>
      <c r="E51" s="423"/>
      <c r="F51" s="423"/>
      <c r="G51" s="423"/>
      <c r="H51" s="481"/>
      <c r="I51" s="481"/>
      <c r="J51" s="481"/>
      <c r="K51" s="481"/>
      <c r="L51" s="722"/>
      <c r="M51" s="423"/>
      <c r="N51" s="1450">
        <v>42401</v>
      </c>
      <c r="O51" s="1450"/>
      <c r="P51" s="1450"/>
      <c r="Q51" s="1450"/>
      <c r="R51" s="651">
        <v>11</v>
      </c>
      <c r="S51" s="413"/>
    </row>
    <row r="52" spans="1:22" x14ac:dyDescent="0.2">
      <c r="A52" s="443"/>
      <c r="B52" s="443"/>
      <c r="C52" s="443"/>
      <c r="D52" s="443"/>
      <c r="E52" s="443"/>
      <c r="G52" s="443"/>
      <c r="H52" s="443"/>
      <c r="I52" s="443"/>
      <c r="J52" s="443"/>
      <c r="K52" s="443"/>
      <c r="L52" s="443"/>
      <c r="M52" s="443"/>
      <c r="N52" s="443"/>
      <c r="O52" s="443"/>
      <c r="P52" s="443"/>
      <c r="Q52" s="443"/>
      <c r="R52" s="443"/>
      <c r="S52" s="443"/>
    </row>
  </sheetData>
  <mergeCells count="9">
    <mergeCell ref="C48:Q48"/>
    <mergeCell ref="C50:Q50"/>
    <mergeCell ref="N51:Q51"/>
    <mergeCell ref="B1:H1"/>
    <mergeCell ref="C5:D6"/>
    <mergeCell ref="C8:D8"/>
    <mergeCell ref="C15:D15"/>
    <mergeCell ref="C16:D16"/>
    <mergeCell ref="E6:P6"/>
  </mergeCells>
  <conditionalFormatting sqref="E7:Q7 V7">
    <cfRule type="cellIs" dxfId="9"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cristina.mata</cp:lastModifiedBy>
  <cp:lastPrinted>2016-03-16T11:01:10Z</cp:lastPrinted>
  <dcterms:created xsi:type="dcterms:W3CDTF">2004-03-02T09:49:36Z</dcterms:created>
  <dcterms:modified xsi:type="dcterms:W3CDTF">2016-03-16T17:28:28Z</dcterms:modified>
</cp:coreProperties>
</file>